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00" windowWidth="19200" windowHeight="11640" tabRatio="816" activeTab="3"/>
  </bookViews>
  <sheets>
    <sheet name="Tab 1" sheetId="13" r:id="rId1"/>
    <sheet name="Tab 2" sheetId="15" r:id="rId2"/>
    <sheet name="Tab 3" sheetId="7" r:id="rId3"/>
    <sheet name="Tab 4" sheetId="1" r:id="rId4"/>
  </sheets>
  <calcPr calcId="145621"/>
</workbook>
</file>

<file path=xl/calcChain.xml><?xml version="1.0" encoding="utf-8"?>
<calcChain xmlns="http://schemas.openxmlformats.org/spreadsheetml/2006/main">
  <c r="B19" i="1" l="1"/>
  <c r="C11" i="1" s="1"/>
  <c r="C4" i="1" l="1"/>
  <c r="B15" i="1" l="1"/>
  <c r="C15" i="1" s="1"/>
  <c r="E15" i="1"/>
  <c r="F15" i="1" s="1"/>
  <c r="H15" i="1" l="1"/>
  <c r="G15" i="1"/>
  <c r="I15" i="1" s="1"/>
  <c r="J15" i="1" s="1"/>
  <c r="I4" i="1"/>
  <c r="H4" i="1"/>
  <c r="G4" i="1"/>
  <c r="E4" i="1"/>
  <c r="D4" i="1"/>
  <c r="B4" i="1"/>
  <c r="I11" i="1"/>
  <c r="E11" i="1"/>
  <c r="D11" i="1"/>
  <c r="G11" i="1"/>
  <c r="H11" i="1"/>
  <c r="B11" i="1"/>
  <c r="F11" i="1" l="1"/>
  <c r="F4" i="1"/>
  <c r="J11" i="1"/>
  <c r="J4" i="1"/>
  <c r="F19" i="1" l="1"/>
  <c r="C19" i="1"/>
</calcChain>
</file>

<file path=xl/sharedStrings.xml><?xml version="1.0" encoding="utf-8"?>
<sst xmlns="http://schemas.openxmlformats.org/spreadsheetml/2006/main" count="285" uniqueCount="87">
  <si>
    <t>-</t>
  </si>
  <si>
    <t xml:space="preserve">TOTAL </t>
  </si>
  <si>
    <t>ANOS</t>
  </si>
  <si>
    <t>http://www1.tce.rs.gov.br/portal/page/portal/tcers/consultas/contas_estaduais/contas_governador</t>
  </si>
  <si>
    <t>TOTAL</t>
  </si>
  <si>
    <t>Sub-Total</t>
  </si>
  <si>
    <t>Pista Simples</t>
  </si>
  <si>
    <t>%</t>
  </si>
  <si>
    <t>TOTAL (Km)</t>
  </si>
  <si>
    <t>EOIMP</t>
  </si>
  <si>
    <t>IMP</t>
  </si>
  <si>
    <t>EOP</t>
  </si>
  <si>
    <t>Trechos Coinci-dentes</t>
  </si>
  <si>
    <t>EOD</t>
  </si>
  <si>
    <t>DUP</t>
  </si>
  <si>
    <t>Fonte: http://www.dnit.gov.br/sistema-nacional-de-viacao/sistema-nacional-de-viacao; baixado em nov./2016.</t>
  </si>
  <si>
    <t>Nota: PAV: pavimentada; DUP: duplicada; EOD: em obras de duplicação; EOP: em obras de pavimentação; IMP: implantada; ACE: acesso estadual; ACF: acesso federal; PLA: planejada; EOIMP: em obras de implantação;</t>
  </si>
  <si>
    <t>ERC: estrada estadual coincidente.</t>
  </si>
  <si>
    <t>NÃO PAVIMENTADA (Km)</t>
  </si>
  <si>
    <t>PAVIMENTADA (Km)</t>
  </si>
  <si>
    <t>Total Geral</t>
  </si>
  <si>
    <t>RODOVIAS FEDERAIS</t>
  </si>
  <si>
    <t>RODOVIAS ESTADUAIS</t>
  </si>
  <si>
    <t>TRAVESSIAS URBANAS</t>
  </si>
  <si>
    <t>Administradas - DNIT</t>
  </si>
  <si>
    <t>Acessos - DNIT</t>
  </si>
  <si>
    <t>Administradas - DAER</t>
  </si>
  <si>
    <t>Administradas - EGR</t>
  </si>
  <si>
    <t>Coincidentes - DAER</t>
  </si>
  <si>
    <t>Coincidentes - EGR</t>
  </si>
  <si>
    <t>Acessos - DAER</t>
  </si>
  <si>
    <t>Estaduais - DAER</t>
  </si>
  <si>
    <t>Estaduais - EGR</t>
  </si>
  <si>
    <t>Municipal</t>
  </si>
  <si>
    <t>Concessões</t>
  </si>
  <si>
    <t>SITUAÇÃO FÍSICA DAS ESTRADS (Km)</t>
  </si>
  <si>
    <t>PAVIMEN-TADA</t>
  </si>
  <si>
    <t>Estradas Vicinais - DAER</t>
  </si>
  <si>
    <t xml:space="preserve">REDE RODOVIÁRIA </t>
  </si>
  <si>
    <t>IMPLAN-TADA</t>
  </si>
  <si>
    <t>Fonte dos dados: Departamento Autonômo de Estradas de Rodagem (DAER). http://www.daer.rs.gov.br/sistema-rodoviario-estadual. Baixado dez/2016.</t>
  </si>
  <si>
    <t>Nota: DUP: Duplicada; EOD: em obras de duplicação; DOP: em obras de pavimentação.</t>
  </si>
  <si>
    <t>(3) Recuros do BID, BIRD, Eximbank e outros.</t>
  </si>
  <si>
    <r>
      <t>S</t>
    </r>
    <r>
      <rPr>
        <b/>
        <sz val="9"/>
        <rFont val="Arial"/>
        <family val="2"/>
      </rPr>
      <t>ub</t>
    </r>
    <r>
      <rPr>
        <b/>
        <sz val="10"/>
        <rFont val="Arial"/>
        <family val="2"/>
      </rPr>
      <t>-Total</t>
    </r>
  </si>
  <si>
    <t>Fonte: https://www.sefaz.rs.gov.br/AFE/DOT-DES_1.aspx</t>
  </si>
  <si>
    <t> Convênios e Outros</t>
  </si>
  <si>
    <t>Vinculados por Lei</t>
  </si>
  <si>
    <t>(%)</t>
  </si>
  <si>
    <t>DAER</t>
  </si>
  <si>
    <t>Externas</t>
  </si>
  <si>
    <t>  Internas</t>
  </si>
  <si>
    <t>TESOURO DO ESTADO (1)</t>
  </si>
  <si>
    <t>FEDERAIS</t>
  </si>
  <si>
    <t>PRÓPRIOS</t>
  </si>
  <si>
    <t>EMPRÉSTIMOS</t>
  </si>
  <si>
    <t xml:space="preserve"> Livres e Outros</t>
  </si>
  <si>
    <t>CIDE        (2)</t>
  </si>
  <si>
    <t>(2)  CIDE: Contribuições de Intervenção no Domínio Econômico e outros vinculados pela Constituição.</t>
  </si>
  <si>
    <t>...</t>
  </si>
  <si>
    <t xml:space="preserve">(1) Recursos do Tesouro livres, da Contrapartida de empréstimos, do Fundo de Equilíbrio Previdenciário (FE-Prev), Fundo de Reforma Estadual, Fundo Estradas do Sul e Taxas e Multas de Trânsito. </t>
  </si>
  <si>
    <t>TIPOS DE DISPÊNDIOS</t>
  </si>
  <si>
    <t>Conservação/Restauraçao de Rodovias</t>
  </si>
  <si>
    <t>Pavimentação de Rodovias</t>
  </si>
  <si>
    <t>Construção de Rodovias</t>
  </si>
  <si>
    <t>Acessos Municipais e Convênios</t>
  </si>
  <si>
    <t>Construção/Reparos de Obras De Arte</t>
  </si>
  <si>
    <t>Duplicação/Ampliação de Rodovias</t>
  </si>
  <si>
    <t>Fiscalização e Gerenciamento da Rede</t>
  </si>
  <si>
    <t>Planejamento Rodoviário Estadual</t>
  </si>
  <si>
    <t xml:space="preserve">Compensações ao Meio Ambiente </t>
  </si>
  <si>
    <t xml:space="preserve">Máquinas e Equipamentos </t>
  </si>
  <si>
    <t>Outras Despesas</t>
  </si>
  <si>
    <t>(Milhões de Reais)</t>
  </si>
  <si>
    <t>Notas: Valores corrigidos pelo IGP-DI médio anual, base maio/2015=100.</t>
  </si>
  <si>
    <t>Investimentos em Estradas</t>
  </si>
  <si>
    <t>Outras Despesas (1)</t>
  </si>
  <si>
    <t xml:space="preserve">(1) Outras despesas: despesas administrativas, encargos sociais e previdenciários, dívidas interna e precatórios. </t>
  </si>
  <si>
    <t>(CONTINUAÇÃO)</t>
  </si>
  <si>
    <t>Sub-Função Modal Rodoviário (%)</t>
  </si>
  <si>
    <t>Dispêndios do DAER (%)</t>
  </si>
  <si>
    <t>TABELA 2 - DESPESAS LIQUIDADS NA FUNÇÃO TRANSPORTES RODOVIÁRIO DO RS ENTRE 1995 A 2016</t>
  </si>
  <si>
    <t>Fontes: https://www.sefaz.rs.gov.br/AFE/DOT-DES_1.aspx;</t>
  </si>
  <si>
    <r>
      <rPr>
        <b/>
        <sz val="12"/>
        <color theme="1"/>
        <rFont val="Arial"/>
        <family val="2"/>
      </rPr>
      <t>TABELA 3</t>
    </r>
    <r>
      <rPr>
        <sz val="12"/>
        <color theme="1"/>
        <rFont val="Arial"/>
        <family val="2"/>
      </rPr>
      <t xml:space="preserve">: REDE ESTADUAL E TRECHOS DAS BRs COINCIDENTES NO RS - 2001 A 2016 </t>
    </r>
  </si>
  <si>
    <r>
      <rPr>
        <b/>
        <sz val="12"/>
        <rFont val="Arial"/>
        <family val="2"/>
      </rPr>
      <t>TABELA 4</t>
    </r>
    <r>
      <rPr>
        <sz val="12"/>
        <rFont val="Arial"/>
        <family val="2"/>
      </rPr>
      <t>: REDE RODOVIÁRIA ESTADUAL E FEDERAL NO RIO GRANDE DO SUL - EM DEZEMBRO/2016</t>
    </r>
  </si>
  <si>
    <t>Função Transportes (%)</t>
  </si>
  <si>
    <t>TABELA 1: AS FONTES DE RECURSOS PARA INVESTIMENTOS DO DAER ENTRE 1995 A 2016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</si>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</sst>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00000"/>
    <numFmt numFmtId="167" formatCode="#,##0.000000000"/>
    <numFmt numFmtId="168" formatCode="0.0000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79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justify"/>
    </xf>
    <xf numFmtId="164" fontId="3" fillId="0" borderId="0" xfId="0" applyNumberFormat="1" applyFont="1" applyBorder="1"/>
    <xf numFmtId="4" fontId="3" fillId="0" borderId="0" xfId="0" applyNumberFormat="1" applyFont="1" applyBorder="1" applyAlignment="1">
      <alignment horizontal="right"/>
    </xf>
    <xf numFmtId="2" fontId="0" fillId="0" borderId="0" xfId="0" applyNumberFormat="1"/>
    <xf numFmtId="0" fontId="3" fillId="0" borderId="4" xfId="0" applyFont="1" applyBorder="1"/>
    <xf numFmtId="0" fontId="0" fillId="0" borderId="0" xfId="0" applyBorder="1"/>
    <xf numFmtId="0" fontId="7" fillId="0" borderId="0" xfId="0" applyFont="1" applyAlignment="1">
      <alignment vertical="center"/>
    </xf>
    <xf numFmtId="165" fontId="0" fillId="0" borderId="0" xfId="0" applyNumberFormat="1"/>
    <xf numFmtId="2" fontId="0" fillId="0" borderId="0" xfId="0" applyNumberFormat="1" applyBorder="1"/>
    <xf numFmtId="165" fontId="3" fillId="0" borderId="0" xfId="0" applyNumberFormat="1" applyFont="1"/>
    <xf numFmtId="165" fontId="3" fillId="0" borderId="0" xfId="0" applyNumberFormat="1" applyFont="1" applyBorder="1"/>
    <xf numFmtId="165" fontId="3" fillId="0" borderId="4" xfId="0" applyNumberFormat="1" applyFont="1" applyBorder="1"/>
    <xf numFmtId="4" fontId="3" fillId="0" borderId="0" xfId="0" applyNumberFormat="1" applyFont="1"/>
    <xf numFmtId="4" fontId="3" fillId="0" borderId="0" xfId="0" applyNumberFormat="1" applyFont="1" applyBorder="1"/>
    <xf numFmtId="164" fontId="0" fillId="0" borderId="0" xfId="0" applyNumberFormat="1" applyBorder="1"/>
    <xf numFmtId="0" fontId="6" fillId="2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justify"/>
    </xf>
    <xf numFmtId="0" fontId="6" fillId="2" borderId="2" xfId="2" applyFont="1" applyFill="1" applyBorder="1" applyAlignment="1">
      <alignment horizontal="center" vertical="justify" wrapText="1"/>
    </xf>
    <xf numFmtId="4" fontId="3" fillId="0" borderId="4" xfId="0" applyNumberFormat="1" applyFont="1" applyBorder="1"/>
    <xf numFmtId="0" fontId="11" fillId="0" borderId="0" xfId="0" applyFont="1"/>
    <xf numFmtId="0" fontId="11" fillId="2" borderId="0" xfId="0" applyFont="1" applyFill="1" applyBorder="1"/>
    <xf numFmtId="2" fontId="10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right"/>
    </xf>
    <xf numFmtId="4" fontId="11" fillId="2" borderId="0" xfId="0" applyNumberFormat="1" applyFont="1" applyFill="1" applyBorder="1" applyAlignment="1">
      <alignment horizontal="right"/>
    </xf>
    <xf numFmtId="0" fontId="0" fillId="2" borderId="0" xfId="0" applyFill="1"/>
    <xf numFmtId="0" fontId="0" fillId="0" borderId="0" xfId="0"/>
    <xf numFmtId="4" fontId="0" fillId="0" borderId="0" xfId="0" applyNumberFormat="1"/>
    <xf numFmtId="4" fontId="2" fillId="0" borderId="0" xfId="0" applyNumberFormat="1" applyFont="1"/>
    <xf numFmtId="0" fontId="6" fillId="2" borderId="0" xfId="0" applyFont="1" applyFill="1" applyBorder="1"/>
    <xf numFmtId="4" fontId="6" fillId="2" borderId="0" xfId="0" applyNumberFormat="1" applyFont="1" applyFill="1" applyBorder="1" applyAlignment="1">
      <alignment horizontal="right"/>
    </xf>
    <xf numFmtId="4" fontId="12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12" fillId="2" borderId="0" xfId="0" applyFont="1" applyFill="1" applyBorder="1"/>
    <xf numFmtId="4" fontId="2" fillId="0" borderId="0" xfId="0" applyNumberFormat="1" applyFont="1" applyBorder="1"/>
    <xf numFmtId="0" fontId="12" fillId="2" borderId="4" xfId="0" applyFont="1" applyFill="1" applyBorder="1"/>
    <xf numFmtId="4" fontId="12" fillId="2" borderId="4" xfId="0" applyNumberFormat="1" applyFont="1" applyFill="1" applyBorder="1" applyAlignment="1">
      <alignment horizontal="right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165" fontId="6" fillId="0" borderId="0" xfId="2" applyNumberFormat="1" applyFont="1" applyBorder="1"/>
    <xf numFmtId="165" fontId="3" fillId="0" borderId="4" xfId="0" applyNumberFormat="1" applyFont="1" applyBorder="1" applyAlignment="1">
      <alignment horizontal="right"/>
    </xf>
    <xf numFmtId="165" fontId="6" fillId="0" borderId="4" xfId="2" applyNumberFormat="1" applyFont="1" applyBorder="1"/>
    <xf numFmtId="4" fontId="0" fillId="0" borderId="0" xfId="0" applyNumberFormat="1" applyAlignment="1">
      <alignment vertical="justify"/>
    </xf>
    <xf numFmtId="4" fontId="0" fillId="2" borderId="0" xfId="0" applyNumberFormat="1" applyFill="1"/>
    <xf numFmtId="2" fontId="9" fillId="2" borderId="2" xfId="0" applyNumberFormat="1" applyFont="1" applyFill="1" applyBorder="1" applyAlignment="1">
      <alignment horizontal="center" vertical="justify"/>
    </xf>
    <xf numFmtId="0" fontId="0" fillId="0" borderId="4" xfId="0" applyBorder="1"/>
    <xf numFmtId="165" fontId="12" fillId="2" borderId="4" xfId="0" applyNumberFormat="1" applyFont="1" applyFill="1" applyBorder="1" applyAlignment="1">
      <alignment horizontal="right"/>
    </xf>
    <xf numFmtId="4" fontId="0" fillId="0" borderId="4" xfId="0" applyNumberFormat="1" applyBorder="1"/>
    <xf numFmtId="0" fontId="5" fillId="2" borderId="0" xfId="0" applyFont="1" applyFill="1"/>
    <xf numFmtId="2" fontId="9" fillId="2" borderId="3" xfId="0" applyNumberFormat="1" applyFont="1" applyFill="1" applyBorder="1" applyAlignment="1">
      <alignment horizontal="center" vertical="center"/>
    </xf>
    <xf numFmtId="165" fontId="6" fillId="0" borderId="9" xfId="2" applyNumberFormat="1" applyFont="1" applyBorder="1"/>
    <xf numFmtId="4" fontId="3" fillId="0" borderId="9" xfId="0" applyNumberFormat="1" applyFont="1" applyBorder="1"/>
    <xf numFmtId="164" fontId="0" fillId="0" borderId="9" xfId="0" applyNumberFormat="1" applyBorder="1"/>
    <xf numFmtId="164" fontId="0" fillId="0" borderId="4" xfId="0" applyNumberFormat="1" applyBorder="1"/>
    <xf numFmtId="0" fontId="12" fillId="2" borderId="2" xfId="2" applyFont="1" applyFill="1" applyBorder="1" applyAlignment="1">
      <alignment horizontal="center" vertical="justify" wrapText="1"/>
    </xf>
    <xf numFmtId="0" fontId="12" fillId="2" borderId="2" xfId="2" applyFont="1" applyFill="1" applyBorder="1" applyAlignment="1">
      <alignment horizontal="center" vertical="justify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0" fillId="0" borderId="0" xfId="0" applyNumberFormat="1" applyBorder="1"/>
    <xf numFmtId="4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 vertical="justify"/>
    </xf>
    <xf numFmtId="4" fontId="0" fillId="0" borderId="0" xfId="0" applyNumberFormat="1" applyBorder="1"/>
    <xf numFmtId="49" fontId="3" fillId="0" borderId="0" xfId="0" applyNumberFormat="1" applyFont="1" applyAlignment="1">
      <alignment vertical="justify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165" fontId="3" fillId="0" borderId="9" xfId="0" applyNumberFormat="1" applyFont="1" applyBorder="1"/>
    <xf numFmtId="4" fontId="0" fillId="0" borderId="9" xfId="0" applyNumberFormat="1" applyBorder="1"/>
    <xf numFmtId="4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2" fillId="0" borderId="0" xfId="0" applyNumberFormat="1" applyFont="1" applyBorder="1" applyAlignment="1">
      <alignment horizontal="left" vertical="justify"/>
    </xf>
    <xf numFmtId="4" fontId="0" fillId="0" borderId="0" xfId="0" applyNumberFormat="1" applyBorder="1" applyAlignment="1">
      <alignment vertical="center"/>
    </xf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165" fontId="0" fillId="0" borderId="0" xfId="0" applyNumberFormat="1" applyFont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165" fontId="0" fillId="0" borderId="0" xfId="0" applyNumberFormat="1" applyFont="1" applyBorder="1" applyAlignment="1"/>
    <xf numFmtId="0" fontId="0" fillId="0" borderId="0" xfId="0" applyAlignment="1"/>
    <xf numFmtId="0" fontId="3" fillId="0" borderId="0" xfId="0" applyFont="1" applyAlignment="1"/>
    <xf numFmtId="4" fontId="0" fillId="0" borderId="0" xfId="0" applyNumberFormat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Border="1" applyAlignment="1">
      <alignment horizontal="right"/>
    </xf>
    <xf numFmtId="164" fontId="0" fillId="0" borderId="4" xfId="0" applyNumberFormat="1" applyBorder="1" applyAlignment="1"/>
    <xf numFmtId="4" fontId="3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4" fontId="2" fillId="0" borderId="18" xfId="0" applyNumberFormat="1" applyFont="1" applyBorder="1" applyAlignment="1"/>
    <xf numFmtId="165" fontId="1" fillId="0" borderId="18" xfId="0" applyNumberFormat="1" applyFont="1" applyBorder="1" applyAlignment="1"/>
    <xf numFmtId="4" fontId="2" fillId="0" borderId="15" xfId="0" applyNumberFormat="1" applyFont="1" applyBorder="1" applyAlignment="1"/>
    <xf numFmtId="165" fontId="1" fillId="0" borderId="15" xfId="0" applyNumberFormat="1" applyFont="1" applyBorder="1" applyAlignment="1"/>
    <xf numFmtId="0" fontId="9" fillId="0" borderId="0" xfId="0" applyFont="1" applyBorder="1" applyAlignment="1">
      <alignment horizontal="left" vertical="justify"/>
    </xf>
    <xf numFmtId="0" fontId="12" fillId="2" borderId="0" xfId="2" applyFont="1" applyFill="1" applyBorder="1" applyAlignment="1">
      <alignment horizontal="center" vertical="justify"/>
    </xf>
    <xf numFmtId="164" fontId="0" fillId="0" borderId="5" xfId="0" applyNumberFormat="1" applyBorder="1"/>
    <xf numFmtId="164" fontId="0" fillId="0" borderId="13" xfId="0" applyNumberFormat="1" applyBorder="1"/>
    <xf numFmtId="164" fontId="0" fillId="0" borderId="6" xfId="0" applyNumberFormat="1" applyBorder="1"/>
    <xf numFmtId="2" fontId="17" fillId="0" borderId="0" xfId="0" applyNumberFormat="1" applyFont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/>
    </xf>
    <xf numFmtId="4" fontId="0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left" vertical="center"/>
    </xf>
    <xf numFmtId="164" fontId="0" fillId="0" borderId="0" xfId="0" applyNumberFormat="1" applyFont="1" applyBorder="1" applyAlignment="1">
      <alignment vertical="center"/>
    </xf>
    <xf numFmtId="164" fontId="0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left" vertical="justify"/>
    </xf>
    <xf numFmtId="0" fontId="0" fillId="0" borderId="0" xfId="0" applyBorder="1" applyAlignment="1">
      <alignment horizontal="right" vertical="center"/>
    </xf>
    <xf numFmtId="165" fontId="0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justify"/>
    </xf>
    <xf numFmtId="49" fontId="3" fillId="0" borderId="0" xfId="0" applyNumberFormat="1" applyFont="1" applyAlignment="1">
      <alignment horizontal="left" vertical="justify"/>
    </xf>
    <xf numFmtId="0" fontId="0" fillId="0" borderId="0" xfId="0" applyAlignment="1">
      <alignment vertical="justify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justify"/>
    </xf>
    <xf numFmtId="0" fontId="3" fillId="0" borderId="7" xfId="0" applyFont="1" applyBorder="1" applyAlignment="1">
      <alignment horizontal="center" vertical="justify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1" applyAlignment="1">
      <alignment horizontal="left" vertical="justify"/>
    </xf>
    <xf numFmtId="0" fontId="0" fillId="0" borderId="0" xfId="0" applyAlignment="1">
      <alignment horizontal="left" vertical="justify"/>
    </xf>
    <xf numFmtId="0" fontId="9" fillId="0" borderId="0" xfId="0" applyFont="1" applyBorder="1" applyAlignment="1">
      <alignment horizontal="left" vertical="justify"/>
    </xf>
    <xf numFmtId="0" fontId="3" fillId="0" borderId="5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justify"/>
    </xf>
    <xf numFmtId="0" fontId="12" fillId="2" borderId="8" xfId="2" applyFont="1" applyFill="1" applyBorder="1" applyAlignment="1">
      <alignment horizontal="center" vertical="justify"/>
    </xf>
    <xf numFmtId="0" fontId="14" fillId="0" borderId="4" xfId="0" applyFont="1" applyFill="1" applyBorder="1" applyAlignment="1">
      <alignment horizontal="left" vertical="justify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justify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/>
    <xf numFmtId="4" fontId="1" fillId="0" borderId="0" xfId="0" applyNumberFormat="1" applyFont="1" applyBorder="1"/>
    <xf numFmtId="0" fontId="3" fillId="0" borderId="0" xfId="0" applyFont="1" applyBorder="1" applyAlignment="1">
      <alignment horizontal="center" vertical="justify"/>
    </xf>
    <xf numFmtId="164" fontId="1" fillId="0" borderId="0" xfId="0" applyNumberFormat="1" applyFont="1" applyBorder="1"/>
    <xf numFmtId="1" fontId="0" fillId="0" borderId="0" xfId="0" applyNumberFormat="1" applyBorder="1"/>
    <xf numFmtId="168" fontId="0" fillId="0" borderId="0" xfId="0" applyNumberFormat="1" applyBorder="1"/>
    <xf numFmtId="166" fontId="0" fillId="0" borderId="0" xfId="0" applyNumberFormat="1" applyBorder="1"/>
    <xf numFmtId="4" fontId="3" fillId="0" borderId="0" xfId="0" applyNumberFormat="1" applyFon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Border="1" applyAlignment="1"/>
    <xf numFmtId="16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167" fontId="0" fillId="0" borderId="0" xfId="0" applyNumberFormat="1" applyBorder="1" applyAlignment="1">
      <alignment horizontal="right"/>
    </xf>
    <xf numFmtId="0" fontId="1" fillId="0" borderId="0" xfId="0" applyFont="1" applyBorder="1" applyAlignment="1">
      <alignment horizontal="left" vertical="justify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justify"/>
    </xf>
    <xf numFmtId="0" fontId="0" fillId="0" borderId="0" xfId="0" applyBorder="1" applyAlignment="1">
      <alignment horizontal="center" vertical="justify"/>
    </xf>
    <xf numFmtId="0" fontId="0" fillId="0" borderId="0" xfId="0" applyBorder="1" applyAlignment="1"/>
    <xf numFmtId="4" fontId="10" fillId="2" borderId="0" xfId="0" applyNumberFormat="1" applyFont="1" applyFill="1" applyBorder="1" applyAlignment="1"/>
    <xf numFmtId="0" fontId="13" fillId="0" borderId="0" xfId="0" applyFont="1" applyBorder="1"/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/>
    </xf>
    <xf numFmtId="2" fontId="17" fillId="0" borderId="0" xfId="0" applyNumberFormat="1" applyFont="1" applyBorder="1"/>
    <xf numFmtId="0" fontId="10" fillId="2" borderId="0" xfId="0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 vertical="justify"/>
    </xf>
    <xf numFmtId="0" fontId="10" fillId="2" borderId="0" xfId="0" applyFont="1" applyFill="1" applyBorder="1" applyAlignment="1"/>
  </cellXfs>
  <cellStyles count="3">
    <cellStyle name="Hiperlink" xfId="1" builtinId="8"/>
    <cellStyle name="Normal" xfId="0" builtinId="0"/>
    <cellStyle name="Normal_PNV2006ResumoGerais_2006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9019062011188"/>
          <c:y val="5.1400554097404488E-2"/>
          <c:w val="0.83441103952914975"/>
          <c:h val="0.39320027704870225"/>
        </c:manualLayout>
      </c:layout>
      <c:lineChart>
        <c:grouping val="standard"/>
        <c:varyColors val="0"/>
        <c:ser>
          <c:idx val="0"/>
          <c:order val="0"/>
          <c:tx>
            <c:v>Recursos do Tesouro do Estado e Próprios do DAER</c:v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trendline>
            <c:trendlineType val="linear"/>
            <c:dispRSqr val="0"/>
            <c:dispEq val="0"/>
          </c:trendline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1'!$Q$41:$Q$62</c:f>
              <c:numCache>
                <c:formatCode>#,##0.00</c:formatCode>
                <c:ptCount val="22"/>
              </c:numCache>
            </c:numRef>
          </c:val>
          <c:smooth val="0"/>
        </c:ser>
        <c:ser>
          <c:idx val="1"/>
          <c:order val="1"/>
          <c:tx>
            <c:strRef>
              <c:f>'Tab 1'!$S$40</c:f>
              <c:strCache>
                <c:ptCount val="1"/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1'!$S$41:$S$62</c:f>
              <c:numCache>
                <c:formatCode>#,##0.00</c:formatCode>
                <c:ptCount val="22"/>
              </c:numCache>
            </c:numRef>
          </c:val>
          <c:smooth val="0"/>
        </c:ser>
        <c:ser>
          <c:idx val="2"/>
          <c:order val="2"/>
          <c:tx>
            <c:strRef>
              <c:f>'Tab 1'!$T$40</c:f>
              <c:strCache>
                <c:ptCount val="1"/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1'!$T$41:$T$62</c:f>
              <c:numCache>
                <c:formatCode>#,##0.00</c:formatCode>
                <c:ptCount val="22"/>
              </c:numCache>
            </c:numRef>
          </c:val>
          <c:smooth val="0"/>
        </c:ser>
        <c:ser>
          <c:idx val="3"/>
          <c:order val="3"/>
          <c:tx>
            <c:v>Investimentos Rodoviários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1'!$N$41:$N$62</c:f>
              <c:numCache>
                <c:formatCode>#,##0.00</c:formatCode>
                <c:ptCount val="22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714944"/>
        <c:axId val="65109312"/>
      </c:lineChart>
      <c:catAx>
        <c:axId val="8571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5109312"/>
        <c:crosses val="autoZero"/>
        <c:auto val="1"/>
        <c:lblAlgn val="ctr"/>
        <c:lblOffset val="100"/>
        <c:noMultiLvlLbl val="0"/>
      </c:catAx>
      <c:valAx>
        <c:axId val="65109312"/>
        <c:scaling>
          <c:orientation val="minMax"/>
          <c:max val="2800"/>
          <c:min val="0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85714944"/>
        <c:crosses val="autoZero"/>
        <c:crossBetween val="between"/>
        <c:majorUnit val="250"/>
        <c:minorUnit val="50"/>
      </c:valAx>
    </c:plotArea>
    <c:legend>
      <c:legendPos val="b"/>
      <c:layout>
        <c:manualLayout>
          <c:xMode val="edge"/>
          <c:yMode val="edge"/>
          <c:x val="5.3280574776637772E-2"/>
          <c:y val="0.56058070866141729"/>
          <c:w val="0.89343885044672444"/>
          <c:h val="0.4162711431904345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 1'!$Q$40</c:f>
              <c:strCache>
                <c:ptCount val="1"/>
              </c:strCache>
            </c:strRef>
          </c:tx>
          <c:invertIfNegative val="0"/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1'!$Q$41:$Q$62</c:f>
              <c:numCache>
                <c:formatCode>#,##0.00</c:formatCode>
                <c:ptCount val="22"/>
              </c:numCache>
            </c:numRef>
          </c:val>
        </c:ser>
        <c:ser>
          <c:idx val="1"/>
          <c:order val="1"/>
          <c:tx>
            <c:strRef>
              <c:f>'Tab 1'!$R$40</c:f>
              <c:strCache>
                <c:ptCount val="1"/>
              </c:strCache>
            </c:strRef>
          </c:tx>
          <c:invertIfNegative val="0"/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1'!$R$41:$R$62</c:f>
              <c:numCache>
                <c:formatCode>#,##0.00</c:formatCode>
                <c:ptCount val="22"/>
              </c:numCache>
            </c:numRef>
          </c:val>
        </c:ser>
        <c:ser>
          <c:idx val="2"/>
          <c:order val="2"/>
          <c:tx>
            <c:strRef>
              <c:f>'Tab 1'!$S$40</c:f>
              <c:strCache>
                <c:ptCount val="1"/>
              </c:strCache>
            </c:strRef>
          </c:tx>
          <c:invertIfNegative val="0"/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1'!$S$41:$S$62</c:f>
              <c:numCache>
                <c:formatCode>#,##0.00</c:formatCode>
                <c:ptCount val="22"/>
              </c:numCache>
            </c:numRef>
          </c:val>
        </c:ser>
        <c:ser>
          <c:idx val="3"/>
          <c:order val="3"/>
          <c:tx>
            <c:strRef>
              <c:f>'Tab 1'!$T$40</c:f>
              <c:strCache>
                <c:ptCount val="1"/>
              </c:strCache>
            </c:strRef>
          </c:tx>
          <c:invertIfNegative val="0"/>
          <c:cat>
            <c:numRef>
              <c:f>'Tab 1'!$P$41:$P$62</c:f>
              <c:numCache>
                <c:formatCode>General</c:formatCode>
                <c:ptCount val="22"/>
              </c:numCache>
            </c:numRef>
          </c:cat>
          <c:val>
            <c:numRef>
              <c:f>'Tab 1'!$T$41:$T$62</c:f>
              <c:numCache>
                <c:formatCode>#,##0.00</c:formatCode>
                <c:ptCount val="2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817408"/>
        <c:axId val="140898240"/>
      </c:barChart>
      <c:catAx>
        <c:axId val="9281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0898240"/>
        <c:crosses val="autoZero"/>
        <c:auto val="1"/>
        <c:lblAlgn val="ctr"/>
        <c:lblOffset val="100"/>
        <c:noMultiLvlLbl val="0"/>
      </c:catAx>
      <c:valAx>
        <c:axId val="14089824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92817408"/>
        <c:crosses val="autoZero"/>
        <c:crossBetween val="between"/>
        <c:majorUnit val="250"/>
        <c:minorUnit val="25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'Tab 2'!$AP$7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2'!$AQ$5:$AV$5</c:f>
              <c:numCache>
                <c:formatCode>General</c:formatCode>
                <c:ptCount val="6"/>
              </c:numCache>
            </c:numRef>
          </c:cat>
          <c:val>
            <c:numRef>
              <c:f>'Tab 2'!$AQ$7:$AV$7</c:f>
              <c:numCache>
                <c:formatCode>#,##0.0</c:formatCode>
                <c:ptCount val="6"/>
              </c:numCache>
            </c:numRef>
          </c:val>
          <c:smooth val="0"/>
        </c:ser>
        <c:ser>
          <c:idx val="2"/>
          <c:order val="1"/>
          <c:tx>
            <c:strRef>
              <c:f>'Tab 2'!$AP$8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2'!$AQ$5:$AV$5</c:f>
              <c:numCache>
                <c:formatCode>General</c:formatCode>
                <c:ptCount val="6"/>
              </c:numCache>
            </c:numRef>
          </c:cat>
          <c:val>
            <c:numRef>
              <c:f>'Tab 2'!$AQ$8:$AV$8</c:f>
              <c:numCache>
                <c:formatCode>#,##0.0</c:formatCode>
                <c:ptCount val="6"/>
              </c:numCache>
            </c:numRef>
          </c:val>
          <c:smooth val="0"/>
        </c:ser>
        <c:ser>
          <c:idx val="3"/>
          <c:order val="2"/>
          <c:tx>
            <c:strRef>
              <c:f>'Tab 2'!$AP$9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2'!$AQ$5:$AV$5</c:f>
              <c:numCache>
                <c:formatCode>General</c:formatCode>
                <c:ptCount val="6"/>
              </c:numCache>
            </c:numRef>
          </c:cat>
          <c:val>
            <c:numRef>
              <c:f>'Tab 2'!$AQ$9:$AV$9</c:f>
              <c:numCache>
                <c:formatCode>#,##0.0</c:formatCode>
                <c:ptCount val="6"/>
              </c:numCache>
            </c:numRef>
          </c:val>
          <c:smooth val="0"/>
        </c:ser>
        <c:ser>
          <c:idx val="4"/>
          <c:order val="3"/>
          <c:tx>
            <c:strRef>
              <c:f>'Tab 2'!$AP$10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2'!$AQ$5:$AV$5</c:f>
              <c:numCache>
                <c:formatCode>General</c:formatCode>
                <c:ptCount val="6"/>
              </c:numCache>
            </c:numRef>
          </c:cat>
          <c:val>
            <c:numRef>
              <c:f>'Tab 2'!$AQ$10:$AV$10</c:f>
              <c:numCache>
                <c:formatCode>#,##0.0</c:formatCode>
                <c:ptCount val="6"/>
              </c:numCache>
            </c:numRef>
          </c:val>
          <c:smooth val="0"/>
        </c:ser>
        <c:ser>
          <c:idx val="5"/>
          <c:order val="4"/>
          <c:tx>
            <c:strRef>
              <c:f>'Tab 2'!$AP$11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'Tab 2'!$AQ$11:$AV$11</c:f>
              <c:numCache>
                <c:formatCode>#,##0.0</c:formatCode>
                <c:ptCount val="6"/>
              </c:numCache>
            </c:numRef>
          </c:val>
          <c:smooth val="0"/>
        </c:ser>
        <c:ser>
          <c:idx val="6"/>
          <c:order val="5"/>
          <c:tx>
            <c:strRef>
              <c:f>'Tab 2'!$AP$12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'Tab 2'!$AQ$12:$AV$12</c:f>
              <c:numCache>
                <c:formatCode>#,##0.0</c:formatCode>
                <c:ptCount val="6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73216"/>
        <c:axId val="61504256"/>
      </c:lineChart>
      <c:catAx>
        <c:axId val="928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504256"/>
        <c:crosses val="autoZero"/>
        <c:auto val="1"/>
        <c:lblAlgn val="ctr"/>
        <c:lblOffset val="100"/>
        <c:noMultiLvlLbl val="0"/>
      </c:catAx>
      <c:valAx>
        <c:axId val="61504256"/>
        <c:scaling>
          <c:orientation val="minMax"/>
          <c:max val="2500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92873216"/>
        <c:crosses val="autoZero"/>
        <c:crossBetween val="between"/>
        <c:majorUnit val="100"/>
      </c:valAx>
    </c:plotArea>
    <c:legend>
      <c:legendPos val="r"/>
      <c:layout>
        <c:manualLayout>
          <c:xMode val="edge"/>
          <c:yMode val="edge"/>
          <c:x val="0.64191535433070868"/>
          <c:y val="6.6949183435403903E-2"/>
          <c:w val="0.34141797900262466"/>
          <c:h val="0.933050816564596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4576189038317112"/>
          <c:y val="3.7230927761006762E-2"/>
        </c:manualLayout>
      </c:layout>
      <c:overlay val="0"/>
      <c:txPr>
        <a:bodyPr/>
        <a:lstStyle/>
        <a:p>
          <a:pPr>
            <a:defRPr sz="1400" baseline="0">
              <a:latin typeface="Arial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809152920925538E-2"/>
          <c:y val="3.9955080924893166E-2"/>
          <c:w val="0.87156904167466875"/>
          <c:h val="0.61797873796441105"/>
        </c:manualLayout>
      </c:layout>
      <c:lineChart>
        <c:grouping val="standard"/>
        <c:varyColors val="0"/>
        <c:ser>
          <c:idx val="1"/>
          <c:order val="0"/>
          <c:tx>
            <c:strRef>
              <c:f>'Tab 2'!$O$55</c:f>
              <c:strCache>
                <c:ptCount val="1"/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12700">
                <a:solidFill>
                  <a:schemeClr val="tx1"/>
                </a:solidFill>
              </a:ln>
            </c:spPr>
            <c:trendlineType val="linear"/>
            <c:dispRSqr val="0"/>
            <c:dispEq val="0"/>
          </c:trendline>
          <c:cat>
            <c:numRef>
              <c:f>'Tab 2'!$P$54:$AK$54</c:f>
              <c:numCache>
                <c:formatCode>General</c:formatCode>
                <c:ptCount val="22"/>
              </c:numCache>
            </c:numRef>
          </c:cat>
          <c:val>
            <c:numRef>
              <c:f>'Tab 2'!$P$55:$AK$55</c:f>
              <c:numCache>
                <c:formatCode>0.0</c:formatCode>
                <c:ptCount val="22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74752"/>
        <c:axId val="65108736"/>
      </c:lineChart>
      <c:dateAx>
        <c:axId val="928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5108736"/>
        <c:crosses val="autoZero"/>
        <c:auto val="0"/>
        <c:lblOffset val="100"/>
        <c:baseTimeUnit val="days"/>
      </c:dateAx>
      <c:valAx>
        <c:axId val="65108736"/>
        <c:scaling>
          <c:orientation val="minMax"/>
          <c:max val="2500"/>
        </c:scaling>
        <c:delete val="0"/>
        <c:axPos val="l"/>
        <c:majorGridlines>
          <c:spPr>
            <a:ln>
              <a:noFill/>
            </a:ln>
          </c:spPr>
        </c:majorGridlines>
        <c:numFmt formatCode="0.0" sourceLinked="1"/>
        <c:majorTickMark val="out"/>
        <c:minorTickMark val="none"/>
        <c:tickLblPos val="nextTo"/>
        <c:crossAx val="92874752"/>
        <c:crosses val="autoZero"/>
        <c:crossBetween val="between"/>
        <c:minorUnit val="100"/>
      </c:valAx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34636657143520777"/>
          <c:y val="0.18819266301604878"/>
          <c:w val="0.62978375490674277"/>
          <c:h val="9.7811545828146107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percentStacked"/>
        <c:varyColors val="0"/>
        <c:ser>
          <c:idx val="0"/>
          <c:order val="0"/>
          <c:tx>
            <c:strRef>
              <c:f>'Tab 2'!$O$92</c:f>
              <c:strCache>
                <c:ptCount val="1"/>
              </c:strCache>
            </c:strRef>
          </c:tx>
          <c:cat>
            <c:numRef>
              <c:f>'Tab 2'!$O$91:$AK$91</c:f>
              <c:numCache>
                <c:formatCode>General</c:formatCode>
                <c:ptCount val="23"/>
              </c:numCache>
            </c:numRef>
          </c:cat>
          <c:val>
            <c:numRef>
              <c:f>'Tab 2'!$P$92:$AK$92</c:f>
              <c:numCache>
                <c:formatCode>0.0</c:formatCode>
                <c:ptCount val="22"/>
              </c:numCache>
            </c:numRef>
          </c:val>
        </c:ser>
        <c:ser>
          <c:idx val="1"/>
          <c:order val="1"/>
          <c:tx>
            <c:strRef>
              <c:f>'Tab 2'!$O$93</c:f>
              <c:strCache>
                <c:ptCount val="1"/>
              </c:strCache>
            </c:strRef>
          </c:tx>
          <c:cat>
            <c:numRef>
              <c:f>'Tab 2'!$O$91:$AK$91</c:f>
              <c:numCache>
                <c:formatCode>General</c:formatCode>
                <c:ptCount val="23"/>
              </c:numCache>
            </c:numRef>
          </c:cat>
          <c:val>
            <c:numRef>
              <c:f>'Tab 2'!$P$93:$AK$93</c:f>
              <c:numCache>
                <c:formatCode>0.0</c:formatCode>
                <c:ptCount val="22"/>
              </c:numCache>
            </c:numRef>
          </c:val>
        </c:ser>
        <c:ser>
          <c:idx val="2"/>
          <c:order val="2"/>
          <c:tx>
            <c:strRef>
              <c:f>'Tab 2'!$O$94</c:f>
              <c:strCache>
                <c:ptCount val="1"/>
              </c:strCache>
            </c:strRef>
          </c:tx>
          <c:cat>
            <c:numRef>
              <c:f>'Tab 2'!$O$91:$AK$91</c:f>
              <c:numCache>
                <c:formatCode>General</c:formatCode>
                <c:ptCount val="23"/>
              </c:numCache>
            </c:numRef>
          </c:cat>
          <c:val>
            <c:numRef>
              <c:f>'Tab 2'!$P$94:$AK$94</c:f>
              <c:numCache>
                <c:formatCode>0.0</c:formatCode>
                <c:ptCount val="22"/>
              </c:numCache>
            </c:numRef>
          </c:val>
        </c:ser>
        <c:ser>
          <c:idx val="3"/>
          <c:order val="3"/>
          <c:tx>
            <c:strRef>
              <c:f>'Tab 2'!$O$95</c:f>
              <c:strCache>
                <c:ptCount val="1"/>
              </c:strCache>
            </c:strRef>
          </c:tx>
          <c:cat>
            <c:numRef>
              <c:f>'Tab 2'!$O$91:$AK$91</c:f>
              <c:numCache>
                <c:formatCode>General</c:formatCode>
                <c:ptCount val="23"/>
              </c:numCache>
            </c:numRef>
          </c:cat>
          <c:val>
            <c:numRef>
              <c:f>'Tab 2'!$P$95:$AK$95</c:f>
              <c:numCache>
                <c:formatCode>0.0</c:formatCode>
                <c:ptCount val="22"/>
              </c:numCache>
            </c:numRef>
          </c:val>
        </c:ser>
        <c:ser>
          <c:idx val="4"/>
          <c:order val="4"/>
          <c:tx>
            <c:strRef>
              <c:f>'Tab 2'!$O$96</c:f>
              <c:strCache>
                <c:ptCount val="1"/>
              </c:strCache>
            </c:strRef>
          </c:tx>
          <c:cat>
            <c:numRef>
              <c:f>'Tab 2'!$O$91:$AK$91</c:f>
              <c:numCache>
                <c:formatCode>General</c:formatCode>
                <c:ptCount val="23"/>
              </c:numCache>
            </c:numRef>
          </c:cat>
          <c:val>
            <c:numRef>
              <c:f>'Tab 2'!$P$96:$AK$96</c:f>
              <c:numCache>
                <c:formatCode>0.0</c:formatCode>
                <c:ptCount val="2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338944"/>
        <c:axId val="141001856"/>
      </c:areaChart>
      <c:catAx>
        <c:axId val="104338944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crossAx val="141001856"/>
        <c:crosses val="autoZero"/>
        <c:auto val="1"/>
        <c:lblAlgn val="ctr"/>
        <c:lblOffset val="100"/>
        <c:noMultiLvlLbl val="0"/>
      </c:catAx>
      <c:valAx>
        <c:axId val="1410018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04338944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 2'!$A$86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2'!$B$85:$V$85</c:f>
              <c:numCache>
                <c:formatCode>General</c:formatCode>
                <c:ptCount val="21"/>
              </c:numCache>
            </c:numRef>
          </c:cat>
          <c:val>
            <c:numRef>
              <c:f>'Tab 2'!$B$86:$V$86</c:f>
              <c:numCache>
                <c:formatCode>#,##0.0</c:formatCode>
                <c:ptCount val="21"/>
              </c:numCache>
            </c:numRef>
          </c:val>
          <c:smooth val="0"/>
        </c:ser>
        <c:ser>
          <c:idx val="1"/>
          <c:order val="1"/>
          <c:tx>
            <c:strRef>
              <c:f>'Tab 2'!$A$87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'Tab 2'!$B$85:$V$85</c:f>
              <c:numCache>
                <c:formatCode>General</c:formatCode>
                <c:ptCount val="21"/>
              </c:numCache>
            </c:numRef>
          </c:cat>
          <c:val>
            <c:numRef>
              <c:f>'Tab 2'!$B$87:$V$87</c:f>
              <c:numCache>
                <c:formatCode>#,##0.0</c:formatCode>
                <c:ptCount val="21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76288"/>
        <c:axId val="141003008"/>
      </c:lineChart>
      <c:catAx>
        <c:axId val="928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1003008"/>
        <c:crosses val="autoZero"/>
        <c:auto val="1"/>
        <c:lblAlgn val="ctr"/>
        <c:lblOffset val="100"/>
        <c:noMultiLvlLbl val="0"/>
      </c:catAx>
      <c:valAx>
        <c:axId val="141003008"/>
        <c:scaling>
          <c:orientation val="minMax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92876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65</xdr:row>
      <xdr:rowOff>80962</xdr:rowOff>
    </xdr:from>
    <xdr:to>
      <xdr:col>10</xdr:col>
      <xdr:colOff>390525</xdr:colOff>
      <xdr:row>79</xdr:row>
      <xdr:rowOff>157162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142875</xdr:colOff>
      <xdr:row>81</xdr:row>
      <xdr:rowOff>42861</xdr:rowOff>
    </xdr:from>
    <xdr:to>
      <xdr:col>12</xdr:col>
      <xdr:colOff>352425</xdr:colOff>
      <xdr:row>98</xdr:row>
      <xdr:rowOff>28574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1219199</xdr:colOff>
      <xdr:row>14</xdr:row>
      <xdr:rowOff>23811</xdr:rowOff>
    </xdr:from>
    <xdr:to>
      <xdr:col>44</xdr:col>
      <xdr:colOff>752474</xdr:colOff>
      <xdr:row>32</xdr:row>
      <xdr:rowOff>209549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781050</xdr:colOff>
      <xdr:row>69</xdr:row>
      <xdr:rowOff>33337</xdr:rowOff>
    </xdr:from>
    <xdr:to>
      <xdr:col>17</xdr:col>
      <xdr:colOff>409575</xdr:colOff>
      <xdr:row>80</xdr:row>
      <xdr:rowOff>152400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485775</xdr:colOff>
      <xdr:row>102</xdr:row>
      <xdr:rowOff>61912</xdr:rowOff>
    </xdr:from>
    <xdr:to>
      <xdr:col>36</xdr:col>
      <xdr:colOff>161925</xdr:colOff>
      <xdr:row>120</xdr:row>
      <xdr:rowOff>38100</xdr:rowOff>
    </xdr:to>
    <xdr:graphicFrame macro="">
      <xdr:nvGraphicFramePr>
        <xdr:cNvPr id="14" name="Grá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1838325</xdr:colOff>
      <xdr:row>89</xdr:row>
      <xdr:rowOff>128587</xdr:rowOff>
    </xdr:from>
    <xdr:to>
      <xdr:col>10</xdr:col>
      <xdr:colOff>104775</xdr:colOff>
      <xdr:row>94</xdr:row>
      <xdr:rowOff>166687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1.tce.rs.gov.br/portal/page/portal/tcers/consultas/contas_estaduais/contas_governado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3"/>
  <sheetViews>
    <sheetView topLeftCell="A22" workbookViewId="0">
      <selection activeCell="D31" sqref="D31"/>
    </sheetView>
  </sheetViews>
  <sheetFormatPr defaultRowHeight="15" x14ac:dyDescent="0.25"/>
  <cols>
    <col min="1" max="1" width="5.42578125" style="29" customWidth="1"/>
    <col min="2" max="2" width="9.140625" style="29"/>
    <col min="3" max="3" width="9.85546875" style="29" customWidth="1"/>
    <col min="4" max="4" width="9.140625" style="29"/>
    <col min="5" max="5" width="5.28515625" style="29" customWidth="1"/>
    <col min="6" max="6" width="7.85546875" style="29" customWidth="1"/>
    <col min="7" max="7" width="5.85546875" style="29" customWidth="1"/>
    <col min="8" max="8" width="7.85546875" style="29" customWidth="1"/>
    <col min="9" max="9" width="5.5703125" style="29" customWidth="1"/>
    <col min="10" max="10" width="7.85546875" style="29" customWidth="1"/>
    <col min="11" max="11" width="7.5703125" style="29" customWidth="1"/>
    <col min="12" max="12" width="5.140625" style="29" customWidth="1"/>
    <col min="13" max="13" width="7.7109375" style="29" customWidth="1"/>
    <col min="14" max="14" width="9.140625" style="29"/>
    <col min="15" max="15" width="12.140625" style="8" customWidth="1"/>
    <col min="16" max="16" width="10.28515625" style="8" customWidth="1"/>
    <col min="17" max="19" width="10.28515625" style="29" customWidth="1"/>
    <col min="20" max="24" width="14.5703125" customWidth="1"/>
    <col min="25" max="25" width="13.7109375" customWidth="1"/>
  </cols>
  <sheetData>
    <row r="1" spans="1:19" ht="27" customHeight="1" x14ac:dyDescent="0.25">
      <c r="A1" s="148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9" ht="27.75" customHeight="1" x14ac:dyDescent="0.25">
      <c r="A2" s="122" t="s">
        <v>2</v>
      </c>
      <c r="B2" s="124" t="s">
        <v>51</v>
      </c>
      <c r="C2" s="130"/>
      <c r="D2" s="130"/>
      <c r="E2" s="125"/>
      <c r="F2" s="124" t="s">
        <v>52</v>
      </c>
      <c r="G2" s="125"/>
      <c r="H2" s="124" t="s">
        <v>53</v>
      </c>
      <c r="I2" s="125"/>
      <c r="J2" s="124" t="s">
        <v>54</v>
      </c>
      <c r="K2" s="130"/>
      <c r="L2" s="125"/>
      <c r="M2" s="126" t="s">
        <v>45</v>
      </c>
      <c r="N2" s="128" t="s">
        <v>4</v>
      </c>
    </row>
    <row r="3" spans="1:19" ht="32.25" customHeight="1" x14ac:dyDescent="0.25">
      <c r="A3" s="123"/>
      <c r="B3" s="64" t="s">
        <v>55</v>
      </c>
      <c r="C3" s="64" t="s">
        <v>46</v>
      </c>
      <c r="D3" s="60" t="s">
        <v>4</v>
      </c>
      <c r="E3" s="67" t="s">
        <v>47</v>
      </c>
      <c r="F3" s="64" t="s">
        <v>56</v>
      </c>
      <c r="G3" s="67" t="s">
        <v>47</v>
      </c>
      <c r="H3" s="68" t="s">
        <v>48</v>
      </c>
      <c r="I3" s="61" t="s">
        <v>47</v>
      </c>
      <c r="J3" s="61" t="s">
        <v>49</v>
      </c>
      <c r="K3" s="61" t="s">
        <v>50</v>
      </c>
      <c r="L3" s="61" t="s">
        <v>47</v>
      </c>
      <c r="M3" s="127"/>
      <c r="N3" s="129"/>
    </row>
    <row r="4" spans="1:19" x14ac:dyDescent="0.25">
      <c r="A4" s="1">
        <v>1995</v>
      </c>
      <c r="B4" s="55">
        <v>887.89338380530512</v>
      </c>
      <c r="C4" s="55">
        <v>37.580657902416682</v>
      </c>
      <c r="D4" s="55">
        <v>925.47404170772188</v>
      </c>
      <c r="E4" s="71">
        <v>94.910529185027556</v>
      </c>
      <c r="F4" s="69" t="s">
        <v>0</v>
      </c>
      <c r="G4" s="69" t="s">
        <v>0</v>
      </c>
      <c r="H4" s="55">
        <v>49.627508831012655</v>
      </c>
      <c r="I4" s="71">
        <v>5.0894708149724428</v>
      </c>
      <c r="J4" s="70"/>
      <c r="K4" s="70" t="s">
        <v>0</v>
      </c>
      <c r="L4" s="70" t="s">
        <v>0</v>
      </c>
      <c r="M4" s="70" t="s">
        <v>0</v>
      </c>
      <c r="N4" s="72">
        <v>975.1015505387345</v>
      </c>
      <c r="P4" s="65"/>
      <c r="Q4" s="30"/>
      <c r="R4" s="30"/>
      <c r="S4" s="30"/>
    </row>
    <row r="5" spans="1:19" x14ac:dyDescent="0.25">
      <c r="A5" s="1">
        <v>1996</v>
      </c>
      <c r="B5" s="16">
        <v>1020.3340334249131</v>
      </c>
      <c r="C5" s="16">
        <v>238.39936226301444</v>
      </c>
      <c r="D5" s="16">
        <v>1258.7333956879274</v>
      </c>
      <c r="E5" s="13">
        <v>93.488721071852254</v>
      </c>
      <c r="F5" s="70" t="s">
        <v>0</v>
      </c>
      <c r="G5" s="70" t="s">
        <v>0</v>
      </c>
      <c r="H5" s="16">
        <v>87.667946908798868</v>
      </c>
      <c r="I5" s="13">
        <v>6.5112789281477372</v>
      </c>
      <c r="J5" s="70" t="s">
        <v>0</v>
      </c>
      <c r="K5" s="70" t="s">
        <v>0</v>
      </c>
      <c r="L5" s="70" t="s">
        <v>0</v>
      </c>
      <c r="M5" s="70" t="s">
        <v>0</v>
      </c>
      <c r="N5" s="65">
        <v>1346.4013425967264</v>
      </c>
      <c r="P5" s="65"/>
      <c r="Q5" s="30"/>
      <c r="R5" s="30"/>
      <c r="S5" s="30"/>
    </row>
    <row r="6" spans="1:19" x14ac:dyDescent="0.25">
      <c r="A6" s="1">
        <v>1997</v>
      </c>
      <c r="B6" s="16">
        <v>718.93153126993263</v>
      </c>
      <c r="C6" s="16">
        <v>737.16522873616657</v>
      </c>
      <c r="D6" s="16">
        <v>1456.0967600060992</v>
      </c>
      <c r="E6" s="13">
        <v>96.097228849840661</v>
      </c>
      <c r="F6" s="70" t="s">
        <v>0</v>
      </c>
      <c r="G6" s="70" t="s">
        <v>0</v>
      </c>
      <c r="H6" s="16">
        <v>59.136069736955001</v>
      </c>
      <c r="I6" s="13">
        <v>3.9027711501593463</v>
      </c>
      <c r="J6" s="70" t="s">
        <v>0</v>
      </c>
      <c r="K6" s="70" t="s">
        <v>0</v>
      </c>
      <c r="L6" s="70" t="s">
        <v>0</v>
      </c>
      <c r="M6" s="70" t="s">
        <v>0</v>
      </c>
      <c r="N6" s="65">
        <v>1515.2328297430543</v>
      </c>
      <c r="P6" s="65"/>
      <c r="Q6" s="30"/>
      <c r="R6" s="30"/>
      <c r="S6" s="30"/>
    </row>
    <row r="7" spans="1:19" x14ac:dyDescent="0.25">
      <c r="A7" s="1">
        <v>1998</v>
      </c>
      <c r="B7" s="16">
        <v>563.25006191716227</v>
      </c>
      <c r="C7" s="16">
        <v>1969.719643153569</v>
      </c>
      <c r="D7" s="16">
        <v>2532.9697050707314</v>
      </c>
      <c r="E7" s="13">
        <v>93.259240258904583</v>
      </c>
      <c r="F7" s="70" t="s">
        <v>0</v>
      </c>
      <c r="G7" s="70" t="s">
        <v>0</v>
      </c>
      <c r="H7" s="16">
        <v>82.688081165848672</v>
      </c>
      <c r="I7" s="13">
        <v>3.0444215785748403</v>
      </c>
      <c r="J7" s="16">
        <v>83.13755577390792</v>
      </c>
      <c r="K7" s="70" t="s">
        <v>0</v>
      </c>
      <c r="L7" s="13">
        <v>3.0609703988703854</v>
      </c>
      <c r="M7" s="16">
        <v>17.256920520010418</v>
      </c>
      <c r="N7" s="65">
        <v>2716.0522625304984</v>
      </c>
      <c r="O7" s="11"/>
      <c r="P7" s="11"/>
      <c r="Q7" s="6"/>
      <c r="R7" s="6"/>
      <c r="S7" s="6"/>
    </row>
    <row r="8" spans="1:19" x14ac:dyDescent="0.25">
      <c r="A8" s="1">
        <v>1999</v>
      </c>
      <c r="B8" s="16">
        <v>388.29336533424583</v>
      </c>
      <c r="C8" s="16">
        <v>277.08766071094885</v>
      </c>
      <c r="D8" s="16">
        <v>665.38102604519463</v>
      </c>
      <c r="E8" s="13">
        <v>64.082521747011299</v>
      </c>
      <c r="F8" s="70" t="s">
        <v>0</v>
      </c>
      <c r="G8" s="70" t="s">
        <v>0</v>
      </c>
      <c r="H8" s="16">
        <v>99.37070424364714</v>
      </c>
      <c r="I8" s="13">
        <v>9.5703440080914142</v>
      </c>
      <c r="J8" s="16">
        <v>264.25284308436193</v>
      </c>
      <c r="K8" s="70" t="s">
        <v>0</v>
      </c>
      <c r="L8" s="13">
        <v>25.450062296355565</v>
      </c>
      <c r="M8" s="16">
        <v>9.3144688642794158</v>
      </c>
      <c r="N8" s="65">
        <v>1038.3190422374832</v>
      </c>
      <c r="P8" s="65"/>
      <c r="Q8" s="30"/>
      <c r="R8" s="30"/>
      <c r="S8" s="30"/>
    </row>
    <row r="9" spans="1:19" x14ac:dyDescent="0.25">
      <c r="A9" s="1">
        <v>2000</v>
      </c>
      <c r="B9" s="16">
        <v>555.4006361536608</v>
      </c>
      <c r="C9" s="16">
        <v>74.635528880721125</v>
      </c>
      <c r="D9" s="16">
        <v>630.03616503438184</v>
      </c>
      <c r="E9" s="13">
        <v>58.324527237038382</v>
      </c>
      <c r="F9" s="70" t="s">
        <v>0</v>
      </c>
      <c r="G9" s="70" t="s">
        <v>0</v>
      </c>
      <c r="H9" s="16">
        <v>230.87242122483147</v>
      </c>
      <c r="I9" s="13">
        <v>21.372622029203438</v>
      </c>
      <c r="J9" s="16">
        <v>207.75431615742812</v>
      </c>
      <c r="K9" s="70" t="s">
        <v>0</v>
      </c>
      <c r="L9" s="13">
        <v>19.23250274160841</v>
      </c>
      <c r="M9" s="16">
        <v>11.56216734489119</v>
      </c>
      <c r="N9" s="65">
        <v>1080.2250697615325</v>
      </c>
      <c r="P9" s="65"/>
      <c r="Q9" s="30"/>
      <c r="R9" s="30"/>
      <c r="S9" s="30"/>
    </row>
    <row r="10" spans="1:19" x14ac:dyDescent="0.25">
      <c r="A10" s="1">
        <v>2001</v>
      </c>
      <c r="B10" s="16">
        <v>605.54643452488369</v>
      </c>
      <c r="C10" s="16">
        <v>13.579296485620832</v>
      </c>
      <c r="D10" s="16">
        <v>619.12573101050464</v>
      </c>
      <c r="E10" s="13">
        <v>64.628830328419056</v>
      </c>
      <c r="F10" s="70" t="s">
        <v>0</v>
      </c>
      <c r="G10" s="70" t="s">
        <v>0</v>
      </c>
      <c r="H10" s="16">
        <v>233.29045111808384</v>
      </c>
      <c r="I10" s="13">
        <v>24.352547838615294</v>
      </c>
      <c r="J10" s="16">
        <v>97.461828331401605</v>
      </c>
      <c r="K10" s="70" t="s">
        <v>0</v>
      </c>
      <c r="L10" s="13">
        <v>10.173771903240098</v>
      </c>
      <c r="M10" s="16">
        <v>8.0934209651865032</v>
      </c>
      <c r="N10" s="65">
        <v>957.97143142517666</v>
      </c>
      <c r="P10" s="65"/>
      <c r="Q10" s="30"/>
      <c r="R10" s="30"/>
      <c r="S10" s="30"/>
    </row>
    <row r="11" spans="1:19" x14ac:dyDescent="0.25">
      <c r="A11" s="1">
        <v>2002</v>
      </c>
      <c r="B11" s="16">
        <v>490.99329621568899</v>
      </c>
      <c r="C11" s="16">
        <v>4.0758487042955363</v>
      </c>
      <c r="D11" s="16">
        <v>495.06914491998452</v>
      </c>
      <c r="E11" s="13">
        <v>57.958286087028355</v>
      </c>
      <c r="F11" s="70" t="s">
        <v>0</v>
      </c>
      <c r="G11" s="70" t="s">
        <v>0</v>
      </c>
      <c r="H11" s="16">
        <v>240.43801596280787</v>
      </c>
      <c r="I11" s="13">
        <v>28.148341415262735</v>
      </c>
      <c r="J11" s="16">
        <v>103.35932840148485</v>
      </c>
      <c r="K11" s="70" t="s">
        <v>0</v>
      </c>
      <c r="L11" s="13">
        <v>12.100389585427692</v>
      </c>
      <c r="M11" s="16">
        <v>15.315334133696357</v>
      </c>
      <c r="N11" s="65">
        <v>854.18182341797365</v>
      </c>
      <c r="O11" s="11"/>
      <c r="P11" s="11"/>
      <c r="Q11" s="6"/>
      <c r="R11" s="6"/>
      <c r="S11" s="6"/>
    </row>
    <row r="12" spans="1:19" x14ac:dyDescent="0.25">
      <c r="A12" s="1">
        <v>2003</v>
      </c>
      <c r="B12" s="16">
        <v>262.64461060081959</v>
      </c>
      <c r="C12" s="16">
        <v>149.7986447039689</v>
      </c>
      <c r="D12" s="16">
        <v>412.44325530478852</v>
      </c>
      <c r="E12" s="13">
        <v>38.263136859154912</v>
      </c>
      <c r="F12" s="70" t="s">
        <v>0</v>
      </c>
      <c r="G12" s="70" t="s">
        <v>0</v>
      </c>
      <c r="H12" s="16">
        <v>210.28165202222519</v>
      </c>
      <c r="I12" s="13">
        <v>19.508224529819767</v>
      </c>
      <c r="J12" s="16">
        <v>453.85183420948385</v>
      </c>
      <c r="K12" s="70" t="s">
        <v>0</v>
      </c>
      <c r="L12" s="13">
        <v>42.104688639660118</v>
      </c>
      <c r="M12" s="16">
        <v>1.3360726244943522</v>
      </c>
      <c r="N12" s="65">
        <v>1077.912814160992</v>
      </c>
      <c r="P12" s="65"/>
      <c r="Q12" s="30"/>
      <c r="R12" s="30"/>
      <c r="S12" s="30"/>
    </row>
    <row r="13" spans="1:19" x14ac:dyDescent="0.25">
      <c r="A13" s="1">
        <v>2004</v>
      </c>
      <c r="B13" s="16">
        <v>188.50497593034473</v>
      </c>
      <c r="C13" s="16">
        <v>9.7059962072882939</v>
      </c>
      <c r="D13" s="16">
        <v>198.21097213763304</v>
      </c>
      <c r="E13" s="13">
        <v>27.059689708909531</v>
      </c>
      <c r="F13" s="16">
        <v>97.508246427732686</v>
      </c>
      <c r="G13" s="13">
        <v>13.311790280520849</v>
      </c>
      <c r="H13" s="16">
        <v>181.45069782580643</v>
      </c>
      <c r="I13" s="13">
        <v>24.771583165547657</v>
      </c>
      <c r="J13" s="16">
        <v>249.2343745185307</v>
      </c>
      <c r="K13" s="70" t="s">
        <v>0</v>
      </c>
      <c r="L13" s="13">
        <v>34.025386014365395</v>
      </c>
      <c r="M13" s="16">
        <v>6.091071268715532</v>
      </c>
      <c r="N13" s="65">
        <v>732.4953621784183</v>
      </c>
      <c r="P13" s="65"/>
      <c r="Q13" s="30"/>
      <c r="R13" s="30" t="s">
        <v>86</v>
      </c>
      <c r="S13" s="30"/>
    </row>
    <row r="14" spans="1:19" x14ac:dyDescent="0.25">
      <c r="A14" s="1">
        <v>2005</v>
      </c>
      <c r="B14" s="16">
        <v>253.81514577416294</v>
      </c>
      <c r="C14" s="16">
        <v>35.850932665752737</v>
      </c>
      <c r="D14" s="16">
        <v>289.66607843991568</v>
      </c>
      <c r="E14" s="13">
        <v>34.347977980477836</v>
      </c>
      <c r="F14" s="16">
        <v>154.77740652377307</v>
      </c>
      <c r="G14" s="13">
        <v>18.353170587962929</v>
      </c>
      <c r="H14" s="16">
        <v>195.32277173506807</v>
      </c>
      <c r="I14" s="13">
        <v>23.160952427619605</v>
      </c>
      <c r="J14" s="16">
        <v>200.84195130009618</v>
      </c>
      <c r="K14" s="70" t="s">
        <v>0</v>
      </c>
      <c r="L14" s="13">
        <v>23.815404820495186</v>
      </c>
      <c r="M14" s="16">
        <v>2.7196833971166479</v>
      </c>
      <c r="N14" s="65">
        <v>843.32789139596969</v>
      </c>
      <c r="P14" s="65"/>
      <c r="Q14" s="30"/>
      <c r="R14" s="30"/>
      <c r="S14" s="30"/>
    </row>
    <row r="15" spans="1:19" x14ac:dyDescent="0.25">
      <c r="A15" s="1">
        <v>2006</v>
      </c>
      <c r="B15" s="16">
        <v>272.82780727483936</v>
      </c>
      <c r="C15" s="16">
        <v>284.94028808509302</v>
      </c>
      <c r="D15" s="16">
        <v>557.76809535993232</v>
      </c>
      <c r="E15" s="13">
        <v>57.711144695764204</v>
      </c>
      <c r="F15" s="16">
        <v>154.70804043422507</v>
      </c>
      <c r="G15" s="13">
        <v>16.007330253151437</v>
      </c>
      <c r="H15" s="16">
        <v>181.49843088933892</v>
      </c>
      <c r="I15" s="13">
        <v>18.779278152059824</v>
      </c>
      <c r="J15" s="16">
        <v>55.308401186640943</v>
      </c>
      <c r="K15" s="70" t="s">
        <v>0</v>
      </c>
      <c r="L15" s="13">
        <v>5.7226491983444223</v>
      </c>
      <c r="M15" s="16">
        <v>17.199499771629348</v>
      </c>
      <c r="N15" s="65">
        <v>966.48246764176656</v>
      </c>
      <c r="O15" s="11"/>
      <c r="P15" s="11"/>
      <c r="Q15" s="6"/>
      <c r="R15" s="6"/>
      <c r="S15" s="6"/>
    </row>
    <row r="16" spans="1:19" x14ac:dyDescent="0.25">
      <c r="A16" s="1">
        <v>2007</v>
      </c>
      <c r="B16" s="16">
        <v>214.78556095105651</v>
      </c>
      <c r="C16" s="16">
        <v>157.04089795986454</v>
      </c>
      <c r="D16" s="16">
        <v>371.82645891092108</v>
      </c>
      <c r="E16" s="13">
        <v>58.748122983482887</v>
      </c>
      <c r="F16" s="16">
        <v>104.63170926516297</v>
      </c>
      <c r="G16" s="13">
        <v>16.531681316832927</v>
      </c>
      <c r="H16" s="16">
        <v>150.71490778387738</v>
      </c>
      <c r="I16" s="13">
        <v>23.812769978407388</v>
      </c>
      <c r="J16" s="70" t="s">
        <v>0</v>
      </c>
      <c r="K16" s="70" t="s">
        <v>0</v>
      </c>
      <c r="L16" s="70" t="s">
        <v>0</v>
      </c>
      <c r="M16" s="16">
        <v>5.7432454950417302</v>
      </c>
      <c r="N16" s="65">
        <v>632.91632145500307</v>
      </c>
      <c r="P16" s="65"/>
      <c r="Q16" s="30"/>
      <c r="R16" s="30"/>
      <c r="S16" s="30"/>
    </row>
    <row r="17" spans="1:19" x14ac:dyDescent="0.25">
      <c r="A17" s="1">
        <v>2008</v>
      </c>
      <c r="B17" s="16">
        <v>218.84911686133816</v>
      </c>
      <c r="C17" s="16">
        <v>106.068033776562</v>
      </c>
      <c r="D17" s="16">
        <v>324.91715063790019</v>
      </c>
      <c r="E17" s="13">
        <v>60.190500193711912</v>
      </c>
      <c r="F17" s="16">
        <v>93.208619529338648</v>
      </c>
      <c r="G17" s="13">
        <v>17.26678145743244</v>
      </c>
      <c r="H17" s="16">
        <v>110.8292411262164</v>
      </c>
      <c r="I17" s="13">
        <v>20.530979809406048</v>
      </c>
      <c r="J17" s="70" t="s">
        <v>0</v>
      </c>
      <c r="K17" s="70" t="s">
        <v>0</v>
      </c>
      <c r="L17" s="70" t="s">
        <v>0</v>
      </c>
      <c r="M17" s="16">
        <v>10.859659779579312</v>
      </c>
      <c r="N17" s="65">
        <v>539.81467107303456</v>
      </c>
      <c r="P17" s="65"/>
      <c r="Q17" s="30"/>
      <c r="R17" s="30"/>
      <c r="S17" s="30"/>
    </row>
    <row r="18" spans="1:19" x14ac:dyDescent="0.25">
      <c r="A18" s="1">
        <v>2009</v>
      </c>
      <c r="B18" s="16">
        <v>535.02945457056421</v>
      </c>
      <c r="C18" s="16">
        <v>19.958581322188145</v>
      </c>
      <c r="D18" s="16">
        <v>554.98803589275246</v>
      </c>
      <c r="E18" s="13">
        <v>80.023691478712891</v>
      </c>
      <c r="F18" s="16">
        <v>46.468438657193317</v>
      </c>
      <c r="G18" s="13">
        <v>6.7002813720462298</v>
      </c>
      <c r="H18" s="16">
        <v>91.620641880113567</v>
      </c>
      <c r="I18" s="13">
        <v>13.210774836077135</v>
      </c>
      <c r="J18" s="70" t="s">
        <v>0</v>
      </c>
      <c r="K18" s="70" t="s">
        <v>0</v>
      </c>
      <c r="L18" s="70" t="s">
        <v>0</v>
      </c>
      <c r="M18" s="16">
        <v>0.45254414600252518</v>
      </c>
      <c r="N18" s="65">
        <v>693.52966057606193</v>
      </c>
      <c r="P18" s="65"/>
      <c r="Q18" s="30"/>
      <c r="R18" s="30"/>
      <c r="S18" s="30"/>
    </row>
    <row r="19" spans="1:19" x14ac:dyDescent="0.25">
      <c r="A19" s="1">
        <v>2010</v>
      </c>
      <c r="B19" s="16">
        <v>682.94001661438574</v>
      </c>
      <c r="C19" s="16">
        <v>1022.2264328299661</v>
      </c>
      <c r="D19" s="16">
        <v>1705.1664494443519</v>
      </c>
      <c r="E19" s="13">
        <v>89.163252655078068</v>
      </c>
      <c r="F19" s="16">
        <v>99.20721449057244</v>
      </c>
      <c r="G19" s="13">
        <v>5.1875510063618044</v>
      </c>
      <c r="H19" s="16">
        <v>105.62487807805708</v>
      </c>
      <c r="I19" s="13">
        <v>5.5231310080048424</v>
      </c>
      <c r="J19" s="70" t="s">
        <v>0</v>
      </c>
      <c r="K19" s="70" t="s">
        <v>0</v>
      </c>
      <c r="L19" s="70" t="s">
        <v>0</v>
      </c>
      <c r="M19" s="16">
        <v>2.4108852660697875</v>
      </c>
      <c r="N19" s="65">
        <v>1912.409427279051</v>
      </c>
      <c r="O19" s="11"/>
      <c r="P19" s="11"/>
      <c r="Q19" s="6"/>
      <c r="R19" s="6"/>
      <c r="S19" s="6"/>
    </row>
    <row r="20" spans="1:19" x14ac:dyDescent="0.25">
      <c r="A20" s="1">
        <v>2011</v>
      </c>
      <c r="B20" s="16">
        <v>553.31142149580319</v>
      </c>
      <c r="C20" s="16">
        <v>5.0896682932949053</v>
      </c>
      <c r="D20" s="16">
        <v>558.40108978909814</v>
      </c>
      <c r="E20" s="13">
        <v>64.048968670551943</v>
      </c>
      <c r="F20" s="16">
        <v>74.452406028278062</v>
      </c>
      <c r="G20" s="13">
        <v>8.5397394603105834</v>
      </c>
      <c r="H20" s="16">
        <v>89.62669254162077</v>
      </c>
      <c r="I20" s="13">
        <v>10.280240005999239</v>
      </c>
      <c r="J20" s="70" t="s">
        <v>0</v>
      </c>
      <c r="K20" s="16">
        <v>145.23820976950987</v>
      </c>
      <c r="L20" s="13">
        <v>16.658917250336643</v>
      </c>
      <c r="M20" s="16">
        <v>4.1162330602331538</v>
      </c>
      <c r="N20" s="65">
        <v>871.83463118873999</v>
      </c>
      <c r="P20" s="65"/>
      <c r="Q20" s="30"/>
      <c r="R20" s="30"/>
      <c r="S20" s="30"/>
    </row>
    <row r="21" spans="1:19" x14ac:dyDescent="0.25">
      <c r="A21" s="1">
        <v>2012</v>
      </c>
      <c r="B21" s="16">
        <v>380.5695436559659</v>
      </c>
      <c r="C21" s="16">
        <v>24.302576066193854</v>
      </c>
      <c r="D21" s="16">
        <v>404.87211972215982</v>
      </c>
      <c r="E21" s="13">
        <v>49.642557031470361</v>
      </c>
      <c r="F21" s="16">
        <v>74.374875279596878</v>
      </c>
      <c r="G21" s="13">
        <v>9.1193214052614859</v>
      </c>
      <c r="H21" s="16">
        <v>97.084568491757807</v>
      </c>
      <c r="I21" s="13">
        <v>11.903823438213374</v>
      </c>
      <c r="J21" s="70" t="s">
        <v>0</v>
      </c>
      <c r="K21" s="16">
        <v>236.60989818128718</v>
      </c>
      <c r="L21" s="13">
        <v>29.011432974776046</v>
      </c>
      <c r="M21" s="16">
        <v>2.6332063776427406</v>
      </c>
      <c r="N21" s="65">
        <v>815.57466805244451</v>
      </c>
      <c r="P21" s="65"/>
      <c r="Q21" s="30"/>
      <c r="R21" s="30"/>
      <c r="S21" s="30"/>
    </row>
    <row r="22" spans="1:19" x14ac:dyDescent="0.25">
      <c r="A22" s="1">
        <v>2013</v>
      </c>
      <c r="B22" s="16">
        <v>348.03479037553461</v>
      </c>
      <c r="C22" s="16">
        <v>9.0016392812571357</v>
      </c>
      <c r="D22" s="16">
        <v>357.03642965679182</v>
      </c>
      <c r="E22" s="13">
        <v>47.48130874268562</v>
      </c>
      <c r="F22" s="16">
        <v>66.106527884990157</v>
      </c>
      <c r="G22" s="13">
        <v>8.7913282782696136</v>
      </c>
      <c r="H22" s="16">
        <v>63.127602167647503</v>
      </c>
      <c r="I22" s="13">
        <v>8.3951690072320968</v>
      </c>
      <c r="J22" s="16">
        <v>1.0841998084836397</v>
      </c>
      <c r="K22" s="16">
        <v>264.34575762937294</v>
      </c>
      <c r="L22" s="13">
        <v>35.298811862922818</v>
      </c>
      <c r="M22" s="16">
        <v>0.25101728002138601</v>
      </c>
      <c r="N22" s="65">
        <v>751.95153442730748</v>
      </c>
      <c r="P22" s="65"/>
      <c r="Q22" s="30"/>
      <c r="R22" s="30"/>
      <c r="S22" s="30"/>
    </row>
    <row r="23" spans="1:19" x14ac:dyDescent="0.25">
      <c r="A23" s="1">
        <v>2014</v>
      </c>
      <c r="B23" s="16">
        <v>407.16431848252086</v>
      </c>
      <c r="C23" s="16">
        <v>5.6541447082855774</v>
      </c>
      <c r="D23" s="16">
        <v>412.81846319080648</v>
      </c>
      <c r="E23" s="13">
        <v>59.196056384252437</v>
      </c>
      <c r="F23" s="16">
        <v>55.016829094323541</v>
      </c>
      <c r="G23" s="13">
        <v>7.8891319249087433</v>
      </c>
      <c r="H23" s="16">
        <v>47.041781834360322</v>
      </c>
      <c r="I23" s="13">
        <v>6.7455509338384427</v>
      </c>
      <c r="J23" s="16">
        <v>0.93659810511390762</v>
      </c>
      <c r="K23" s="16">
        <v>178.22361069010074</v>
      </c>
      <c r="L23" s="13">
        <v>25.69065767960582</v>
      </c>
      <c r="M23" s="16">
        <v>3.3376579278509859</v>
      </c>
      <c r="N23" s="65">
        <v>697.37494084255593</v>
      </c>
      <c r="O23" s="11"/>
      <c r="P23" s="11"/>
      <c r="Q23" s="6"/>
      <c r="R23" s="6"/>
      <c r="S23" s="6"/>
    </row>
    <row r="24" spans="1:19" x14ac:dyDescent="0.25">
      <c r="A24" s="2">
        <v>2015</v>
      </c>
      <c r="B24" s="16">
        <v>314.6187627486197</v>
      </c>
      <c r="C24" s="16">
        <v>2.8063997541691745</v>
      </c>
      <c r="D24" s="16">
        <v>317.42516250278885</v>
      </c>
      <c r="E24" s="13">
        <v>59.273329595397392</v>
      </c>
      <c r="F24" s="16">
        <v>56.432689317113869</v>
      </c>
      <c r="G24" s="13">
        <v>10.537770123433624</v>
      </c>
      <c r="H24" s="16">
        <v>25.451997263455528</v>
      </c>
      <c r="I24" s="13">
        <v>4.7526938657381876</v>
      </c>
      <c r="J24" s="16">
        <v>33.508403593862269</v>
      </c>
      <c r="K24" s="16">
        <v>102.70955497176472</v>
      </c>
      <c r="L24" s="13">
        <v>25.436206415430775</v>
      </c>
      <c r="M24" s="70" t="s">
        <v>0</v>
      </c>
      <c r="N24" s="65">
        <v>535.52780764898534</v>
      </c>
      <c r="P24" s="65"/>
      <c r="Q24" s="30"/>
      <c r="R24" s="30"/>
      <c r="S24" s="30"/>
    </row>
    <row r="25" spans="1:19" x14ac:dyDescent="0.25">
      <c r="A25" s="7">
        <v>2016</v>
      </c>
      <c r="B25" s="22">
        <v>301.80004732771755</v>
      </c>
      <c r="C25" s="22">
        <v>2.5788342360796439</v>
      </c>
      <c r="D25" s="22">
        <v>304.37888156379717</v>
      </c>
      <c r="E25" s="14">
        <v>44.205792451437382</v>
      </c>
      <c r="F25" s="22">
        <v>62.694794311075746</v>
      </c>
      <c r="G25" s="14">
        <v>9.1053395388736149</v>
      </c>
      <c r="H25" s="22">
        <v>31.241091107987721</v>
      </c>
      <c r="I25" s="14">
        <v>4.5372306461632377</v>
      </c>
      <c r="J25" s="22">
        <v>144.3794928730355</v>
      </c>
      <c r="K25" s="22">
        <v>144.5440217170258</v>
      </c>
      <c r="L25" s="14">
        <v>41.961166473473249</v>
      </c>
      <c r="M25" s="22">
        <v>1.3114868724124222</v>
      </c>
      <c r="N25" s="51">
        <v>688.54976844533428</v>
      </c>
      <c r="P25" s="65"/>
      <c r="Q25" s="30"/>
      <c r="R25" s="30"/>
      <c r="S25" s="30"/>
    </row>
    <row r="26" spans="1:19" x14ac:dyDescent="0.25">
      <c r="A26" s="1" t="s">
        <v>44</v>
      </c>
      <c r="B26" s="1"/>
      <c r="C26" s="1"/>
      <c r="D26" s="1"/>
      <c r="E26" s="1"/>
      <c r="F26" s="1"/>
      <c r="G26" s="1"/>
      <c r="H26" s="1"/>
      <c r="I26" s="1"/>
      <c r="J26" s="1"/>
      <c r="K26" s="63"/>
      <c r="L26" s="63"/>
      <c r="M26" s="15"/>
      <c r="N26" s="1"/>
      <c r="P26" s="11"/>
      <c r="Q26" s="6"/>
      <c r="R26" s="6"/>
      <c r="S26" s="6"/>
    </row>
    <row r="27" spans="1:19" x14ac:dyDescent="0.25">
      <c r="A27" s="1" t="s">
        <v>73</v>
      </c>
      <c r="B27" s="1"/>
      <c r="C27" s="1"/>
      <c r="D27" s="1"/>
      <c r="E27" s="1"/>
      <c r="F27" s="1"/>
      <c r="G27" s="1"/>
      <c r="H27" s="1"/>
      <c r="I27" s="1"/>
      <c r="J27" s="1"/>
      <c r="K27" s="63"/>
      <c r="L27" s="63"/>
      <c r="M27" s="15"/>
      <c r="N27" s="1"/>
      <c r="P27" s="65"/>
      <c r="Q27" s="30"/>
      <c r="R27" s="30"/>
      <c r="S27" s="30"/>
    </row>
    <row r="28" spans="1:19" ht="25.5" customHeight="1" x14ac:dyDescent="0.25">
      <c r="A28" s="119" t="s">
        <v>59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</row>
    <row r="29" spans="1:19" ht="15" customHeight="1" x14ac:dyDescent="0.25">
      <c r="A29" s="120" t="s">
        <v>57</v>
      </c>
      <c r="B29" s="120"/>
      <c r="C29" s="120"/>
      <c r="D29" s="120"/>
      <c r="E29" s="120"/>
      <c r="F29" s="120"/>
      <c r="G29" s="120"/>
      <c r="H29" s="120"/>
      <c r="I29" s="121"/>
      <c r="J29" s="121"/>
      <c r="K29" s="121"/>
      <c r="L29" s="121"/>
      <c r="M29" s="121"/>
      <c r="N29" s="66"/>
    </row>
    <row r="30" spans="1:19" ht="15" customHeight="1" x14ac:dyDescent="0.25">
      <c r="A30" s="1" t="s">
        <v>42</v>
      </c>
      <c r="B30" s="1"/>
      <c r="C30" s="1"/>
      <c r="D30" s="1"/>
      <c r="E30" s="1"/>
      <c r="F30" s="30"/>
      <c r="G30" s="30"/>
      <c r="H30" s="1"/>
      <c r="I30" s="1"/>
      <c r="J30" s="1"/>
      <c r="K30" s="1"/>
      <c r="L30" s="1"/>
      <c r="M30" s="1"/>
      <c r="N30" s="1"/>
    </row>
    <row r="31" spans="1:19" x14ac:dyDescent="0.25">
      <c r="C31" s="30"/>
      <c r="D31" s="30"/>
      <c r="E31" s="30"/>
      <c r="F31" s="30"/>
      <c r="G31" s="30"/>
      <c r="H31" s="30"/>
      <c r="I31" s="30"/>
      <c r="K31" s="10"/>
      <c r="L31" s="10"/>
    </row>
    <row r="32" spans="1:19" x14ac:dyDescent="0.25">
      <c r="E32" s="30"/>
      <c r="I32" s="10"/>
    </row>
    <row r="35" spans="1:21" s="8" customFormat="1" x14ac:dyDescent="0.25"/>
    <row r="36" spans="1:21" s="8" customFormat="1" x14ac:dyDescent="0.25"/>
    <row r="37" spans="1:21" s="8" customFormat="1" x14ac:dyDescent="0.25">
      <c r="P37" s="150"/>
      <c r="Q37" s="150"/>
      <c r="R37" s="150"/>
      <c r="S37" s="150"/>
    </row>
    <row r="38" spans="1:21" s="8" customFormat="1" x14ac:dyDescent="0.25">
      <c r="A38" s="131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51"/>
      <c r="N38" s="131"/>
      <c r="P38" s="150"/>
      <c r="Q38" s="150"/>
      <c r="R38" s="150"/>
      <c r="S38" s="150"/>
    </row>
    <row r="39" spans="1:21" s="8" customFormat="1" x14ac:dyDescent="0.25">
      <c r="A39" s="131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51"/>
      <c r="N39" s="131"/>
      <c r="P39" s="150"/>
      <c r="Q39" s="150"/>
      <c r="R39" s="150"/>
      <c r="S39" s="150"/>
    </row>
    <row r="40" spans="1:21" s="8" customFormat="1" x14ac:dyDescent="0.25">
      <c r="A40" s="131"/>
      <c r="B40" s="3"/>
      <c r="C40" s="3"/>
      <c r="D40" s="118"/>
      <c r="E40" s="118"/>
      <c r="F40" s="3"/>
      <c r="G40" s="118"/>
      <c r="H40" s="118"/>
      <c r="I40" s="118"/>
      <c r="J40" s="118"/>
      <c r="K40" s="118"/>
      <c r="L40" s="118"/>
      <c r="M40" s="151"/>
      <c r="N40" s="131"/>
    </row>
    <row r="41" spans="1:21" s="8" customFormat="1" x14ac:dyDescent="0.25">
      <c r="A41" s="2"/>
      <c r="B41" s="16"/>
      <c r="C41" s="16"/>
      <c r="D41" s="16"/>
      <c r="E41" s="13"/>
      <c r="F41" s="70"/>
      <c r="G41" s="70"/>
      <c r="H41" s="16"/>
      <c r="I41" s="13"/>
      <c r="J41" s="70"/>
      <c r="K41" s="70"/>
      <c r="L41" s="70"/>
      <c r="M41" s="70"/>
      <c r="N41" s="65"/>
      <c r="P41" s="2"/>
      <c r="Q41" s="65"/>
      <c r="R41" s="65"/>
      <c r="S41" s="65"/>
      <c r="T41" s="65"/>
      <c r="U41" s="65"/>
    </row>
    <row r="42" spans="1:21" s="8" customFormat="1" x14ac:dyDescent="0.25">
      <c r="A42" s="2"/>
      <c r="B42" s="16"/>
      <c r="C42" s="16"/>
      <c r="D42" s="16"/>
      <c r="E42" s="13"/>
      <c r="F42" s="70"/>
      <c r="G42" s="70"/>
      <c r="H42" s="16"/>
      <c r="I42" s="13"/>
      <c r="J42" s="70"/>
      <c r="K42" s="70"/>
      <c r="L42" s="70"/>
      <c r="M42" s="70"/>
      <c r="N42" s="65"/>
      <c r="P42" s="2"/>
      <c r="Q42" s="65"/>
      <c r="R42" s="65"/>
      <c r="S42" s="65"/>
      <c r="T42" s="65"/>
      <c r="U42" s="65"/>
    </row>
    <row r="43" spans="1:21" s="8" customFormat="1" x14ac:dyDescent="0.25">
      <c r="A43" s="2"/>
      <c r="B43" s="16"/>
      <c r="C43" s="16"/>
      <c r="D43" s="16"/>
      <c r="E43" s="13"/>
      <c r="F43" s="70"/>
      <c r="G43" s="70"/>
      <c r="H43" s="16"/>
      <c r="I43" s="13"/>
      <c r="J43" s="70"/>
      <c r="K43" s="70"/>
      <c r="L43" s="70"/>
      <c r="M43" s="70"/>
      <c r="N43" s="65"/>
      <c r="P43" s="2"/>
      <c r="Q43" s="65"/>
      <c r="R43" s="65"/>
      <c r="S43" s="65"/>
      <c r="T43" s="65"/>
      <c r="U43" s="65"/>
    </row>
    <row r="44" spans="1:21" s="8" customFormat="1" x14ac:dyDescent="0.25">
      <c r="A44" s="2"/>
      <c r="B44" s="16"/>
      <c r="C44" s="16"/>
      <c r="D44" s="16"/>
      <c r="E44" s="13"/>
      <c r="F44" s="70"/>
      <c r="G44" s="70"/>
      <c r="H44" s="16"/>
      <c r="I44" s="13"/>
      <c r="J44" s="16"/>
      <c r="K44" s="70"/>
      <c r="L44" s="13"/>
      <c r="M44" s="16"/>
      <c r="N44" s="65"/>
      <c r="P44" s="2"/>
      <c r="Q44" s="65"/>
      <c r="R44" s="65"/>
      <c r="S44" s="65"/>
      <c r="T44" s="65"/>
      <c r="U44" s="65"/>
    </row>
    <row r="45" spans="1:21" s="8" customFormat="1" x14ac:dyDescent="0.25">
      <c r="A45" s="2"/>
      <c r="B45" s="16"/>
      <c r="C45" s="16"/>
      <c r="D45" s="16"/>
      <c r="E45" s="13"/>
      <c r="F45" s="70"/>
      <c r="G45" s="70"/>
      <c r="H45" s="16"/>
      <c r="I45" s="13"/>
      <c r="J45" s="16"/>
      <c r="K45" s="70"/>
      <c r="L45" s="13"/>
      <c r="M45" s="16"/>
      <c r="N45" s="65"/>
      <c r="P45" s="2"/>
      <c r="Q45" s="65"/>
      <c r="R45" s="65"/>
      <c r="S45" s="65"/>
      <c r="T45" s="65"/>
      <c r="U45" s="65"/>
    </row>
    <row r="46" spans="1:21" s="8" customFormat="1" x14ac:dyDescent="0.25">
      <c r="A46" s="2"/>
      <c r="B46" s="16"/>
      <c r="C46" s="16"/>
      <c r="D46" s="16"/>
      <c r="E46" s="13"/>
      <c r="F46" s="70"/>
      <c r="G46" s="70"/>
      <c r="H46" s="16"/>
      <c r="I46" s="13"/>
      <c r="J46" s="16"/>
      <c r="K46" s="70"/>
      <c r="L46" s="13"/>
      <c r="M46" s="16"/>
      <c r="N46" s="65"/>
      <c r="P46" s="2"/>
      <c r="Q46" s="65"/>
      <c r="R46" s="65"/>
      <c r="S46" s="65"/>
      <c r="T46" s="65"/>
      <c r="U46" s="65"/>
    </row>
    <row r="47" spans="1:21" s="8" customFormat="1" x14ac:dyDescent="0.25">
      <c r="A47" s="2"/>
      <c r="B47" s="16"/>
      <c r="C47" s="16"/>
      <c r="D47" s="16"/>
      <c r="E47" s="13"/>
      <c r="F47" s="70"/>
      <c r="G47" s="70"/>
      <c r="H47" s="16"/>
      <c r="I47" s="13"/>
      <c r="J47" s="16"/>
      <c r="K47" s="70"/>
      <c r="L47" s="13"/>
      <c r="M47" s="16"/>
      <c r="N47" s="65"/>
      <c r="P47" s="2"/>
      <c r="Q47" s="65"/>
      <c r="R47" s="65"/>
      <c r="S47" s="65"/>
      <c r="T47" s="65"/>
      <c r="U47" s="65"/>
    </row>
    <row r="48" spans="1:21" s="8" customFormat="1" x14ac:dyDescent="0.25">
      <c r="A48" s="2"/>
      <c r="B48" s="16"/>
      <c r="C48" s="16"/>
      <c r="D48" s="16"/>
      <c r="E48" s="13"/>
      <c r="F48" s="70"/>
      <c r="G48" s="70"/>
      <c r="H48" s="16"/>
      <c r="I48" s="13"/>
      <c r="J48" s="16"/>
      <c r="K48" s="70"/>
      <c r="L48" s="13"/>
      <c r="M48" s="16"/>
      <c r="N48" s="65"/>
      <c r="P48" s="2"/>
      <c r="Q48" s="65"/>
      <c r="R48" s="65"/>
      <c r="S48" s="65"/>
      <c r="T48" s="65"/>
      <c r="U48" s="65"/>
    </row>
    <row r="49" spans="1:21" s="8" customFormat="1" x14ac:dyDescent="0.25">
      <c r="A49" s="2"/>
      <c r="B49" s="16"/>
      <c r="C49" s="16"/>
      <c r="D49" s="16"/>
      <c r="E49" s="13"/>
      <c r="F49" s="70"/>
      <c r="G49" s="70"/>
      <c r="H49" s="16"/>
      <c r="I49" s="13"/>
      <c r="J49" s="16"/>
      <c r="K49" s="70"/>
      <c r="L49" s="13"/>
      <c r="M49" s="16"/>
      <c r="N49" s="65"/>
      <c r="P49" s="2"/>
      <c r="Q49" s="65"/>
      <c r="R49" s="65"/>
      <c r="S49" s="65"/>
      <c r="T49" s="65"/>
      <c r="U49" s="65"/>
    </row>
    <row r="50" spans="1:21" s="8" customFormat="1" x14ac:dyDescent="0.25">
      <c r="A50" s="2"/>
      <c r="B50" s="16"/>
      <c r="C50" s="16"/>
      <c r="D50" s="16"/>
      <c r="E50" s="13"/>
      <c r="F50" s="16"/>
      <c r="G50" s="13"/>
      <c r="H50" s="16"/>
      <c r="I50" s="13"/>
      <c r="J50" s="16"/>
      <c r="K50" s="70"/>
      <c r="L50" s="13"/>
      <c r="M50" s="16"/>
      <c r="N50" s="65"/>
      <c r="P50" s="2"/>
      <c r="Q50" s="65"/>
      <c r="R50" s="65"/>
      <c r="S50" s="65"/>
      <c r="T50" s="65"/>
      <c r="U50" s="65"/>
    </row>
    <row r="51" spans="1:21" s="8" customFormat="1" x14ac:dyDescent="0.25">
      <c r="A51" s="2"/>
      <c r="B51" s="16"/>
      <c r="C51" s="16"/>
      <c r="D51" s="16"/>
      <c r="E51" s="13"/>
      <c r="F51" s="16"/>
      <c r="G51" s="13"/>
      <c r="H51" s="16"/>
      <c r="I51" s="13"/>
      <c r="J51" s="16"/>
      <c r="K51" s="70"/>
      <c r="L51" s="13"/>
      <c r="M51" s="16"/>
      <c r="N51" s="65"/>
      <c r="P51" s="2"/>
      <c r="Q51" s="65"/>
      <c r="R51" s="65"/>
      <c r="S51" s="65"/>
      <c r="T51" s="65"/>
      <c r="U51" s="65"/>
    </row>
    <row r="52" spans="1:21" s="8" customFormat="1" x14ac:dyDescent="0.25">
      <c r="A52" s="2"/>
      <c r="B52" s="16"/>
      <c r="C52" s="16"/>
      <c r="D52" s="16"/>
      <c r="E52" s="13"/>
      <c r="F52" s="16"/>
      <c r="G52" s="13"/>
      <c r="H52" s="16"/>
      <c r="I52" s="13"/>
      <c r="J52" s="16"/>
      <c r="K52" s="70"/>
      <c r="L52" s="13"/>
      <c r="M52" s="16"/>
      <c r="N52" s="65"/>
      <c r="P52" s="2"/>
      <c r="Q52" s="65"/>
      <c r="R52" s="65"/>
      <c r="S52" s="65"/>
      <c r="T52" s="65"/>
      <c r="U52" s="65"/>
    </row>
    <row r="53" spans="1:21" s="8" customFormat="1" x14ac:dyDescent="0.25">
      <c r="A53" s="2"/>
      <c r="B53" s="16"/>
      <c r="C53" s="16"/>
      <c r="D53" s="16"/>
      <c r="E53" s="13"/>
      <c r="F53" s="16"/>
      <c r="G53" s="13"/>
      <c r="H53" s="16"/>
      <c r="I53" s="13"/>
      <c r="J53" s="70"/>
      <c r="K53" s="70"/>
      <c r="L53" s="70"/>
      <c r="M53" s="16"/>
      <c r="N53" s="65"/>
      <c r="P53" s="2"/>
      <c r="Q53" s="65"/>
      <c r="R53" s="65"/>
      <c r="S53" s="65"/>
      <c r="T53" s="65"/>
      <c r="U53" s="65"/>
    </row>
    <row r="54" spans="1:21" s="8" customFormat="1" x14ac:dyDescent="0.25">
      <c r="A54" s="2"/>
      <c r="B54" s="16"/>
      <c r="C54" s="16"/>
      <c r="D54" s="16"/>
      <c r="E54" s="13"/>
      <c r="F54" s="16"/>
      <c r="G54" s="13"/>
      <c r="H54" s="16"/>
      <c r="I54" s="13"/>
      <c r="J54" s="70"/>
      <c r="K54" s="70"/>
      <c r="L54" s="70"/>
      <c r="M54" s="16"/>
      <c r="N54" s="65"/>
      <c r="P54" s="2"/>
      <c r="Q54" s="65"/>
      <c r="R54" s="65"/>
      <c r="S54" s="65"/>
      <c r="T54" s="65"/>
      <c r="U54" s="65"/>
    </row>
    <row r="55" spans="1:21" s="8" customFormat="1" x14ac:dyDescent="0.25">
      <c r="A55" s="2"/>
      <c r="B55" s="16"/>
      <c r="C55" s="16"/>
      <c r="D55" s="16"/>
      <c r="E55" s="13"/>
      <c r="F55" s="16"/>
      <c r="G55" s="13"/>
      <c r="H55" s="16"/>
      <c r="I55" s="13"/>
      <c r="J55" s="70"/>
      <c r="K55" s="70"/>
      <c r="L55" s="70"/>
      <c r="M55" s="16"/>
      <c r="N55" s="65"/>
      <c r="P55" s="2"/>
      <c r="Q55" s="65"/>
      <c r="R55" s="65"/>
      <c r="S55" s="65"/>
      <c r="T55" s="65"/>
      <c r="U55" s="65"/>
    </row>
    <row r="56" spans="1:21" s="8" customFormat="1" x14ac:dyDescent="0.25">
      <c r="A56" s="2"/>
      <c r="B56" s="16"/>
      <c r="C56" s="16"/>
      <c r="D56" s="16"/>
      <c r="E56" s="13"/>
      <c r="F56" s="16"/>
      <c r="G56" s="13"/>
      <c r="H56" s="16"/>
      <c r="I56" s="13"/>
      <c r="J56" s="70"/>
      <c r="K56" s="70"/>
      <c r="L56" s="70"/>
      <c r="M56" s="16"/>
      <c r="N56" s="65"/>
      <c r="P56" s="2"/>
      <c r="Q56" s="65"/>
      <c r="R56" s="65"/>
      <c r="S56" s="65"/>
      <c r="T56" s="65"/>
      <c r="U56" s="65"/>
    </row>
    <row r="57" spans="1:21" s="8" customFormat="1" x14ac:dyDescent="0.25">
      <c r="A57" s="2"/>
      <c r="B57" s="16"/>
      <c r="C57" s="16"/>
      <c r="D57" s="16"/>
      <c r="E57" s="13"/>
      <c r="F57" s="16"/>
      <c r="G57" s="13"/>
      <c r="H57" s="16"/>
      <c r="I57" s="13"/>
      <c r="J57" s="70"/>
      <c r="K57" s="16"/>
      <c r="L57" s="13"/>
      <c r="M57" s="16"/>
      <c r="N57" s="65"/>
      <c r="P57" s="2"/>
      <c r="Q57" s="65"/>
      <c r="R57" s="65"/>
      <c r="S57" s="65"/>
      <c r="T57" s="65"/>
      <c r="U57" s="65"/>
    </row>
    <row r="58" spans="1:21" s="8" customFormat="1" x14ac:dyDescent="0.25">
      <c r="A58" s="2"/>
      <c r="B58" s="16"/>
      <c r="C58" s="16"/>
      <c r="D58" s="16"/>
      <c r="E58" s="13"/>
      <c r="F58" s="16"/>
      <c r="G58" s="13"/>
      <c r="H58" s="16"/>
      <c r="I58" s="13"/>
      <c r="J58" s="70"/>
      <c r="K58" s="16"/>
      <c r="L58" s="13"/>
      <c r="M58" s="16"/>
      <c r="N58" s="65"/>
      <c r="P58" s="2"/>
      <c r="Q58" s="65"/>
      <c r="R58" s="65"/>
      <c r="S58" s="65"/>
      <c r="T58" s="65"/>
      <c r="U58" s="65"/>
    </row>
    <row r="59" spans="1:21" s="8" customFormat="1" x14ac:dyDescent="0.25">
      <c r="A59" s="2"/>
      <c r="B59" s="16"/>
      <c r="C59" s="16"/>
      <c r="D59" s="16"/>
      <c r="E59" s="13"/>
      <c r="F59" s="16"/>
      <c r="G59" s="13"/>
      <c r="H59" s="16"/>
      <c r="I59" s="13"/>
      <c r="J59" s="16"/>
      <c r="K59" s="16"/>
      <c r="L59" s="13"/>
      <c r="M59" s="16"/>
      <c r="N59" s="65"/>
      <c r="P59" s="2"/>
      <c r="Q59" s="65"/>
      <c r="R59" s="65"/>
      <c r="S59" s="65"/>
      <c r="T59" s="65"/>
      <c r="U59" s="65"/>
    </row>
    <row r="60" spans="1:21" s="8" customFormat="1" x14ac:dyDescent="0.25">
      <c r="A60" s="2"/>
      <c r="B60" s="16"/>
      <c r="C60" s="16"/>
      <c r="D60" s="16"/>
      <c r="E60" s="13"/>
      <c r="F60" s="16"/>
      <c r="G60" s="13"/>
      <c r="H60" s="16"/>
      <c r="I60" s="13"/>
      <c r="J60" s="16"/>
      <c r="K60" s="16"/>
      <c r="L60" s="13"/>
      <c r="M60" s="16"/>
      <c r="N60" s="65"/>
      <c r="P60" s="2"/>
      <c r="Q60" s="65"/>
      <c r="R60" s="65"/>
      <c r="S60" s="65"/>
      <c r="T60" s="65"/>
      <c r="U60" s="65"/>
    </row>
    <row r="61" spans="1:21" s="8" customFormat="1" x14ac:dyDescent="0.25">
      <c r="A61" s="2"/>
      <c r="B61" s="16"/>
      <c r="C61" s="16"/>
      <c r="D61" s="16"/>
      <c r="E61" s="13"/>
      <c r="F61" s="16"/>
      <c r="G61" s="13"/>
      <c r="H61" s="16"/>
      <c r="I61" s="13"/>
      <c r="J61" s="16"/>
      <c r="K61" s="16"/>
      <c r="L61" s="13"/>
      <c r="M61" s="70"/>
      <c r="N61" s="65"/>
      <c r="P61" s="2"/>
      <c r="Q61" s="65"/>
      <c r="R61" s="65"/>
      <c r="S61" s="65"/>
      <c r="T61" s="65"/>
      <c r="U61" s="65"/>
    </row>
    <row r="62" spans="1:21" s="8" customFormat="1" x14ac:dyDescent="0.25">
      <c r="A62" s="2"/>
      <c r="B62" s="16"/>
      <c r="C62" s="16"/>
      <c r="D62" s="16"/>
      <c r="E62" s="13"/>
      <c r="F62" s="16"/>
      <c r="G62" s="13"/>
      <c r="H62" s="16"/>
      <c r="I62" s="13"/>
      <c r="J62" s="16"/>
      <c r="K62" s="16"/>
      <c r="L62" s="13"/>
      <c r="M62" s="16"/>
      <c r="N62" s="65"/>
      <c r="P62" s="2"/>
      <c r="Q62" s="65"/>
      <c r="R62" s="65"/>
      <c r="S62" s="65"/>
      <c r="T62" s="65"/>
      <c r="U62" s="65"/>
    </row>
    <row r="63" spans="1:21" s="8" customFormat="1" x14ac:dyDescent="0.25"/>
    <row r="64" spans="1:21" s="8" customFormat="1" x14ac:dyDescent="0.25"/>
    <row r="65" spans="14:14" s="8" customFormat="1" x14ac:dyDescent="0.25"/>
    <row r="66" spans="14:14" s="8" customFormat="1" x14ac:dyDescent="0.25">
      <c r="N66" s="62"/>
    </row>
    <row r="67" spans="14:14" s="8" customFormat="1" x14ac:dyDescent="0.25"/>
    <row r="68" spans="14:14" s="8" customFormat="1" x14ac:dyDescent="0.25"/>
    <row r="69" spans="14:14" s="8" customFormat="1" x14ac:dyDescent="0.25"/>
    <row r="70" spans="14:14" s="8" customFormat="1" x14ac:dyDescent="0.25"/>
    <row r="71" spans="14:14" s="8" customFormat="1" x14ac:dyDescent="0.25"/>
    <row r="72" spans="14:14" s="8" customFormat="1" x14ac:dyDescent="0.25"/>
    <row r="73" spans="14:14" s="8" customFormat="1" x14ac:dyDescent="0.25"/>
    <row r="74" spans="14:14" s="8" customFormat="1" x14ac:dyDescent="0.25"/>
    <row r="75" spans="14:14" s="8" customFormat="1" x14ac:dyDescent="0.25"/>
    <row r="76" spans="14:14" s="8" customFormat="1" x14ac:dyDescent="0.25"/>
    <row r="77" spans="14:14" s="8" customFormat="1" x14ac:dyDescent="0.25"/>
    <row r="78" spans="14:14" s="8" customFormat="1" x14ac:dyDescent="0.25"/>
    <row r="79" spans="14:14" s="8" customFormat="1" x14ac:dyDescent="0.25"/>
    <row r="80" spans="14:14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</sheetData>
  <mergeCells count="17">
    <mergeCell ref="A1:N1"/>
    <mergeCell ref="M38:M40"/>
    <mergeCell ref="N38:N40"/>
    <mergeCell ref="A38:A40"/>
    <mergeCell ref="B38:E38"/>
    <mergeCell ref="F38:G38"/>
    <mergeCell ref="H38:I38"/>
    <mergeCell ref="J38:L38"/>
    <mergeCell ref="A28:N28"/>
    <mergeCell ref="A29:M29"/>
    <mergeCell ref="A2:A3"/>
    <mergeCell ref="F2:G2"/>
    <mergeCell ref="M2:M3"/>
    <mergeCell ref="N2:N3"/>
    <mergeCell ref="B2:E2"/>
    <mergeCell ref="J2:L2"/>
    <mergeCell ref="H2:I2"/>
  </mergeCells>
  <pageMargins left="0.31496062992125984" right="0.31496062992125984" top="0.78740157480314965" bottom="0.78740157480314965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3"/>
  <sheetViews>
    <sheetView topLeftCell="A28" zoomScaleNormal="100" workbookViewId="0">
      <selection activeCell="C45" sqref="C45"/>
    </sheetView>
  </sheetViews>
  <sheetFormatPr defaultRowHeight="15" x14ac:dyDescent="0.25"/>
  <cols>
    <col min="1" max="1" width="33.42578125" customWidth="1"/>
    <col min="2" max="2" width="5.85546875" customWidth="1"/>
    <col min="3" max="3" width="7.140625" customWidth="1"/>
    <col min="4" max="4" width="7.42578125" customWidth="1"/>
    <col min="5" max="5" width="7.85546875" customWidth="1"/>
    <col min="6" max="7" width="7.140625" customWidth="1"/>
    <col min="8" max="9" width="5.85546875" customWidth="1"/>
    <col min="10" max="10" width="6.85546875" customWidth="1"/>
    <col min="11" max="12" width="5.85546875" customWidth="1"/>
    <col min="13" max="13" width="21.5703125" style="8" customWidth="1"/>
    <col min="14" max="14" width="17.5703125" style="8" customWidth="1"/>
    <col min="15" max="15" width="34.5703125" style="8" customWidth="1"/>
    <col min="16" max="21" width="9.7109375" style="8" customWidth="1"/>
    <col min="22" max="24" width="13.28515625" style="8" customWidth="1"/>
    <col min="25" max="27" width="11.5703125" style="8" customWidth="1"/>
    <col min="28" max="37" width="10.140625" style="8" customWidth="1"/>
    <col min="38" max="38" width="25.140625" style="8" customWidth="1"/>
    <col min="39" max="39" width="26.42578125" style="8" customWidth="1"/>
    <col min="40" max="41" width="9.140625" style="8"/>
    <col min="42" max="42" width="12.28515625" style="8" customWidth="1"/>
    <col min="43" max="55" width="11.28515625" style="8" customWidth="1"/>
    <col min="56" max="60" width="9.140625" style="8"/>
  </cols>
  <sheetData>
    <row r="1" spans="1:60" s="29" customFormat="1" ht="18" customHeight="1" x14ac:dyDescent="0.25">
      <c r="A1" s="1" t="s">
        <v>80</v>
      </c>
      <c r="M1" s="8"/>
      <c r="N1" s="16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s="29" customFormat="1" ht="12.75" customHeight="1" x14ac:dyDescent="0.25">
      <c r="A2" s="1"/>
      <c r="I2" s="29" t="s">
        <v>72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s="29" customFormat="1" ht="21.75" customHeight="1" x14ac:dyDescent="0.25">
      <c r="A3" s="73" t="s">
        <v>60</v>
      </c>
      <c r="B3" s="74">
        <v>1995</v>
      </c>
      <c r="C3" s="74">
        <v>1996</v>
      </c>
      <c r="D3" s="74">
        <v>1997</v>
      </c>
      <c r="E3" s="74">
        <v>1998</v>
      </c>
      <c r="F3" s="74">
        <v>1999</v>
      </c>
      <c r="G3" s="74">
        <v>2000</v>
      </c>
      <c r="H3" s="74">
        <v>2001</v>
      </c>
      <c r="I3" s="74">
        <v>2002</v>
      </c>
      <c r="J3" s="74">
        <v>2003</v>
      </c>
      <c r="K3" s="74">
        <v>2004</v>
      </c>
      <c r="L3" s="75">
        <v>2005</v>
      </c>
      <c r="M3" s="76"/>
      <c r="N3" s="8"/>
      <c r="O3" s="3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162"/>
      <c r="AE3" s="162"/>
      <c r="AF3" s="162"/>
      <c r="AG3" s="162"/>
      <c r="AH3" s="162"/>
      <c r="AI3" s="162"/>
      <c r="AJ3" s="162"/>
      <c r="AK3" s="162"/>
      <c r="AL3" s="8"/>
      <c r="AM3" s="8"/>
      <c r="AN3" s="8"/>
      <c r="AO3" s="8"/>
      <c r="AP3" s="2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</row>
    <row r="4" spans="1:60" s="29" customFormat="1" ht="26.25" customHeight="1" x14ac:dyDescent="0.25">
      <c r="A4" s="84" t="s">
        <v>74</v>
      </c>
      <c r="B4" s="80">
        <v>765.88404130142283</v>
      </c>
      <c r="C4" s="80">
        <v>1106.9145127168902</v>
      </c>
      <c r="D4" s="80">
        <v>1326.8590002554254</v>
      </c>
      <c r="E4" s="80">
        <v>2456.4352589518139</v>
      </c>
      <c r="F4" s="80">
        <v>822.12179809665213</v>
      </c>
      <c r="G4" s="80">
        <v>890.81002347997935</v>
      </c>
      <c r="H4" s="80">
        <v>776.22700253581775</v>
      </c>
      <c r="I4" s="80">
        <v>673.27976819874596</v>
      </c>
      <c r="J4" s="80">
        <v>922.26402022844866</v>
      </c>
      <c r="K4" s="80">
        <v>533.75546363547721</v>
      </c>
      <c r="L4" s="80">
        <v>628.82181014664241</v>
      </c>
      <c r="M4" s="78"/>
      <c r="N4" s="8"/>
      <c r="O4" s="84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8"/>
      <c r="AM4" s="8"/>
      <c r="AN4" s="8"/>
      <c r="AO4" s="8"/>
      <c r="AP4" s="10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</row>
    <row r="5" spans="1:60" s="29" customFormat="1" x14ac:dyDescent="0.25">
      <c r="A5" s="15" t="s">
        <v>61</v>
      </c>
      <c r="B5" s="79">
        <v>10.470827185110082</v>
      </c>
      <c r="C5" s="79">
        <v>82.720102350844229</v>
      </c>
      <c r="D5" s="79">
        <v>69.421055320711588</v>
      </c>
      <c r="E5" s="79">
        <v>1028.9957430905824</v>
      </c>
      <c r="F5" s="79">
        <v>205.25949474753023</v>
      </c>
      <c r="G5" s="79">
        <v>147.36660519352554</v>
      </c>
      <c r="H5" s="79">
        <v>181.61050243906314</v>
      </c>
      <c r="I5" s="79">
        <v>199.27643698773858</v>
      </c>
      <c r="J5" s="79">
        <v>115.40689880433793</v>
      </c>
      <c r="K5" s="79">
        <v>199.62180602951651</v>
      </c>
      <c r="L5" s="79">
        <v>237.63766107855059</v>
      </c>
      <c r="M5" s="78"/>
      <c r="N5" s="8"/>
      <c r="O5" s="16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8"/>
      <c r="AM5" s="8"/>
      <c r="AN5" s="8"/>
      <c r="AO5" s="8"/>
      <c r="AP5" s="8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8"/>
      <c r="BE5" s="8"/>
      <c r="BF5" s="8"/>
      <c r="BG5" s="8"/>
      <c r="BH5" s="8"/>
    </row>
    <row r="6" spans="1:60" s="29" customFormat="1" x14ac:dyDescent="0.25">
      <c r="A6" s="15" t="s">
        <v>62</v>
      </c>
      <c r="B6" s="82" t="s">
        <v>0</v>
      </c>
      <c r="C6" s="79">
        <v>657.1025579762952</v>
      </c>
      <c r="D6" s="79">
        <v>854.69599259994459</v>
      </c>
      <c r="E6" s="79">
        <v>927.7132886503399</v>
      </c>
      <c r="F6" s="79">
        <v>144.51648351599192</v>
      </c>
      <c r="G6" s="79">
        <v>270.39665338737541</v>
      </c>
      <c r="H6" s="79">
        <v>240.34780554414201</v>
      </c>
      <c r="I6" s="79">
        <v>182.56646419356051</v>
      </c>
      <c r="J6" s="79">
        <v>196.44764239231128</v>
      </c>
      <c r="K6" s="82" t="s">
        <v>0</v>
      </c>
      <c r="L6" s="82" t="s">
        <v>0</v>
      </c>
      <c r="M6" s="78"/>
      <c r="N6" s="8"/>
      <c r="O6" s="16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8"/>
      <c r="AM6" s="8"/>
      <c r="AN6" s="8"/>
      <c r="AO6" s="8"/>
      <c r="AP6" s="84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"/>
      <c r="BE6" s="8"/>
      <c r="BF6" s="8"/>
      <c r="BG6" s="8"/>
      <c r="BH6" s="8"/>
    </row>
    <row r="7" spans="1:60" s="29" customFormat="1" x14ac:dyDescent="0.25">
      <c r="A7" s="15" t="s">
        <v>63</v>
      </c>
      <c r="B7" s="79">
        <v>425.63714691043992</v>
      </c>
      <c r="C7" s="79">
        <v>65.106652110761857</v>
      </c>
      <c r="D7" s="79">
        <v>118.36181488793929</v>
      </c>
      <c r="E7" s="79">
        <v>152.38843506566036</v>
      </c>
      <c r="F7" s="79">
        <v>267.51438459190717</v>
      </c>
      <c r="G7" s="79">
        <v>252.69421557165512</v>
      </c>
      <c r="H7" s="79">
        <v>124.78774605124923</v>
      </c>
      <c r="I7" s="79">
        <v>87.090824208779821</v>
      </c>
      <c r="J7" s="79">
        <v>429.98772109704868</v>
      </c>
      <c r="K7" s="79">
        <v>268.89271538520211</v>
      </c>
      <c r="L7" s="79">
        <v>322.16123855529412</v>
      </c>
      <c r="M7" s="78"/>
      <c r="N7" s="8"/>
      <c r="O7" s="16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8"/>
      <c r="AM7" s="8"/>
      <c r="AN7" s="8"/>
      <c r="AO7" s="8"/>
      <c r="AP7" s="16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"/>
      <c r="BE7" s="8"/>
      <c r="BF7" s="8"/>
      <c r="BG7" s="8"/>
      <c r="BH7" s="8"/>
    </row>
    <row r="8" spans="1:60" s="29" customFormat="1" x14ac:dyDescent="0.25">
      <c r="A8" s="15" t="s">
        <v>64</v>
      </c>
      <c r="B8" s="82" t="s">
        <v>0</v>
      </c>
      <c r="C8" s="79">
        <v>0.15414981331078384</v>
      </c>
      <c r="D8" s="79">
        <v>0.23858499131563096</v>
      </c>
      <c r="E8" s="79">
        <v>2.2203132481148637</v>
      </c>
      <c r="F8" s="79">
        <v>0.16836667450395573</v>
      </c>
      <c r="G8" s="79">
        <v>7.0322028907640721E-2</v>
      </c>
      <c r="H8" s="79">
        <v>0.22336263708604173</v>
      </c>
      <c r="I8" s="79">
        <v>2.2317560557373564</v>
      </c>
      <c r="J8" s="79">
        <v>0.633381263783243</v>
      </c>
      <c r="K8" s="79">
        <v>7.7388979139243643</v>
      </c>
      <c r="L8" s="79">
        <v>1.8340310103699513</v>
      </c>
      <c r="M8" s="78"/>
      <c r="N8" s="8"/>
      <c r="O8" s="16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8"/>
      <c r="AM8" s="8"/>
      <c r="AN8" s="8"/>
      <c r="AO8" s="8"/>
      <c r="AP8" s="16"/>
      <c r="AQ8" s="81"/>
      <c r="AR8" s="81"/>
      <c r="AS8" s="81"/>
      <c r="AT8" s="81"/>
      <c r="AU8" s="81"/>
      <c r="AV8" s="83"/>
      <c r="AW8" s="81"/>
      <c r="AX8" s="81"/>
      <c r="AY8" s="81"/>
      <c r="AZ8" s="81"/>
      <c r="BA8" s="81"/>
      <c r="BB8" s="81"/>
      <c r="BC8" s="81"/>
      <c r="BD8" s="8"/>
      <c r="BE8" s="8"/>
      <c r="BF8" s="8"/>
      <c r="BG8" s="8"/>
      <c r="BH8" s="8"/>
    </row>
    <row r="9" spans="1:60" s="29" customFormat="1" x14ac:dyDescent="0.25">
      <c r="A9" s="15" t="s">
        <v>65</v>
      </c>
      <c r="B9" s="82" t="s">
        <v>0</v>
      </c>
      <c r="C9" s="79">
        <v>25.885558103100575</v>
      </c>
      <c r="D9" s="79">
        <v>40.190094037318907</v>
      </c>
      <c r="E9" s="79">
        <v>95.17016809879614</v>
      </c>
      <c r="F9" s="79">
        <v>14.507224436259259</v>
      </c>
      <c r="G9" s="79">
        <v>9.2834325152066768</v>
      </c>
      <c r="H9" s="79">
        <v>13.006400932999025</v>
      </c>
      <c r="I9" s="79">
        <v>8.74443457874135</v>
      </c>
      <c r="J9" s="79">
        <v>9.3450621920714081</v>
      </c>
      <c r="K9" s="79">
        <v>2.5111562981639342</v>
      </c>
      <c r="L9" s="79">
        <v>2.1957502036134167</v>
      </c>
      <c r="M9" s="78"/>
      <c r="N9" s="8"/>
      <c r="O9" s="16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8"/>
      <c r="AM9" s="8"/>
      <c r="AN9" s="8"/>
      <c r="AO9" s="8"/>
      <c r="AP9" s="16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"/>
      <c r="BE9" s="8"/>
      <c r="BF9" s="8"/>
      <c r="BG9" s="8"/>
      <c r="BH9" s="8"/>
    </row>
    <row r="10" spans="1:60" s="29" customFormat="1" x14ac:dyDescent="0.25">
      <c r="A10" s="15" t="s">
        <v>66</v>
      </c>
      <c r="B10" s="82" t="s">
        <v>0</v>
      </c>
      <c r="C10" s="82" t="s">
        <v>0</v>
      </c>
      <c r="D10" s="82" t="s">
        <v>0</v>
      </c>
      <c r="E10" s="82" t="s">
        <v>0</v>
      </c>
      <c r="F10" s="82" t="s">
        <v>0</v>
      </c>
      <c r="G10" s="82" t="s">
        <v>0</v>
      </c>
      <c r="H10" s="82" t="s">
        <v>0</v>
      </c>
      <c r="I10" s="82" t="s">
        <v>0</v>
      </c>
      <c r="J10" s="82" t="s">
        <v>0</v>
      </c>
      <c r="K10" s="82" t="s">
        <v>0</v>
      </c>
      <c r="L10" s="82" t="s">
        <v>0</v>
      </c>
      <c r="M10" s="78"/>
      <c r="N10" s="8"/>
      <c r="O10" s="16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8"/>
      <c r="AM10" s="8"/>
      <c r="AN10" s="8"/>
      <c r="AO10" s="8"/>
      <c r="AP10" s="16"/>
      <c r="AQ10" s="81"/>
      <c r="AR10" s="81"/>
      <c r="AS10" s="81"/>
      <c r="AT10" s="81"/>
      <c r="AU10" s="81"/>
      <c r="AV10" s="81"/>
      <c r="AW10" s="81"/>
      <c r="AX10" s="107"/>
      <c r="AY10" s="81"/>
      <c r="AZ10" s="81"/>
      <c r="BA10" s="81"/>
      <c r="BB10" s="81"/>
      <c r="BC10" s="81"/>
      <c r="BD10" s="8"/>
      <c r="BE10" s="8"/>
      <c r="BF10" s="8"/>
      <c r="BG10" s="8"/>
      <c r="BH10" s="8"/>
    </row>
    <row r="11" spans="1:60" s="29" customFormat="1" x14ac:dyDescent="0.25">
      <c r="A11" s="15" t="s">
        <v>67</v>
      </c>
      <c r="B11" s="79">
        <v>85.272340661700795</v>
      </c>
      <c r="C11" s="79">
        <v>34.608325547154749</v>
      </c>
      <c r="D11" s="79">
        <v>44.707842505055602</v>
      </c>
      <c r="E11" s="79">
        <v>65.652242113938783</v>
      </c>
      <c r="F11" s="79">
        <v>47.431541506907259</v>
      </c>
      <c r="G11" s="79">
        <v>72.284398250072641</v>
      </c>
      <c r="H11" s="79">
        <v>86.181576538155156</v>
      </c>
      <c r="I11" s="79">
        <v>71.446444693878149</v>
      </c>
      <c r="J11" s="79">
        <v>68.458527382350269</v>
      </c>
      <c r="K11" s="79">
        <v>52.433928277276813</v>
      </c>
      <c r="L11" s="79">
        <v>59.194292355884549</v>
      </c>
      <c r="M11" s="78"/>
      <c r="N11" s="8"/>
      <c r="O11" s="16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8"/>
      <c r="AM11" s="8"/>
      <c r="AN11" s="8"/>
      <c r="AO11" s="8"/>
      <c r="AP11" s="16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"/>
      <c r="BE11" s="8"/>
      <c r="BF11" s="8"/>
      <c r="BG11" s="8"/>
      <c r="BH11" s="8"/>
    </row>
    <row r="12" spans="1:60" s="29" customFormat="1" x14ac:dyDescent="0.25">
      <c r="A12" s="15" t="s">
        <v>68</v>
      </c>
      <c r="B12" s="79">
        <v>240.10388541574019</v>
      </c>
      <c r="C12" s="79">
        <v>240.8623406004275</v>
      </c>
      <c r="D12" s="79">
        <v>198.70038943075156</v>
      </c>
      <c r="E12" s="79">
        <v>184.02370800635433</v>
      </c>
      <c r="F12" s="79">
        <v>142.4748533633722</v>
      </c>
      <c r="G12" s="79">
        <v>138.25426089672334</v>
      </c>
      <c r="H12" s="79">
        <v>128.56933810247222</v>
      </c>
      <c r="I12" s="79">
        <v>121.26799587085991</v>
      </c>
      <c r="J12" s="79">
        <v>101.34646973716211</v>
      </c>
      <c r="K12" s="79">
        <v>2.5569597313934649</v>
      </c>
      <c r="L12" s="79">
        <v>5.7988369429297508</v>
      </c>
      <c r="M12" s="78"/>
      <c r="N12" s="8"/>
      <c r="O12" s="16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8"/>
      <c r="AM12" s="8"/>
      <c r="AN12" s="8"/>
      <c r="AO12" s="8"/>
      <c r="AP12" s="16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"/>
      <c r="BE12" s="8"/>
      <c r="BF12" s="8"/>
      <c r="BG12" s="8"/>
      <c r="BH12" s="8"/>
    </row>
    <row r="13" spans="1:60" s="29" customFormat="1" x14ac:dyDescent="0.25">
      <c r="A13" s="15" t="s">
        <v>69</v>
      </c>
      <c r="B13" s="82" t="s">
        <v>0</v>
      </c>
      <c r="C13" s="82" t="s">
        <v>0</v>
      </c>
      <c r="D13" s="82" t="s">
        <v>0</v>
      </c>
      <c r="E13" s="79">
        <v>0.27136067802675407</v>
      </c>
      <c r="F13" s="79">
        <v>0.24944926018019237</v>
      </c>
      <c r="G13" s="79">
        <v>0.46013563651305789</v>
      </c>
      <c r="H13" s="79">
        <v>1.5002702906508114</v>
      </c>
      <c r="I13" s="79">
        <v>0.65541160945019084</v>
      </c>
      <c r="J13" s="79">
        <v>0.6383173593838275</v>
      </c>
      <c r="K13" s="82" t="s">
        <v>0</v>
      </c>
      <c r="L13" s="82" t="s">
        <v>0</v>
      </c>
      <c r="M13" s="78"/>
      <c r="N13" s="8"/>
      <c r="O13" s="16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1"/>
      <c r="AY13" s="8"/>
      <c r="AZ13" s="8"/>
      <c r="BA13" s="8"/>
      <c r="BB13" s="8"/>
      <c r="BC13" s="8"/>
      <c r="BD13" s="8"/>
      <c r="BE13" s="8"/>
      <c r="BF13" s="8"/>
      <c r="BG13" s="8"/>
      <c r="BH13" s="8"/>
    </row>
    <row r="14" spans="1:60" s="29" customFormat="1" x14ac:dyDescent="0.25">
      <c r="A14" s="15" t="s">
        <v>70</v>
      </c>
      <c r="B14" s="79">
        <v>4.3998411284318202</v>
      </c>
      <c r="C14" s="79">
        <v>0.47482621499535627</v>
      </c>
      <c r="D14" s="79">
        <v>0.54322648238808147</v>
      </c>
      <c r="E14" s="82" t="s">
        <v>0</v>
      </c>
      <c r="F14" s="82" t="s">
        <v>0</v>
      </c>
      <c r="G14" s="82" t="s">
        <v>0</v>
      </c>
      <c r="H14" s="82" t="s">
        <v>0</v>
      </c>
      <c r="I14" s="82" t="s">
        <v>0</v>
      </c>
      <c r="J14" s="82" t="s">
        <v>0</v>
      </c>
      <c r="K14" s="82" t="s">
        <v>0</v>
      </c>
      <c r="L14" s="82" t="s">
        <v>0</v>
      </c>
      <c r="M14" s="78"/>
      <c r="N14" s="8"/>
      <c r="O14" s="16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8"/>
      <c r="AM14" s="8"/>
      <c r="AN14" s="8"/>
      <c r="AO14" s="8"/>
      <c r="AP14" s="8"/>
      <c r="AQ14" s="62"/>
      <c r="AR14" s="62"/>
      <c r="AS14" s="62"/>
      <c r="AT14" s="62"/>
      <c r="AU14" s="62"/>
      <c r="AV14" s="62"/>
      <c r="AW14" s="8"/>
      <c r="AX14" s="81"/>
      <c r="AY14" s="81"/>
      <c r="AZ14" s="81"/>
      <c r="BA14" s="81"/>
      <c r="BB14" s="81"/>
      <c r="BC14" s="81"/>
      <c r="BD14" s="8"/>
      <c r="BE14" s="8"/>
      <c r="BF14" s="8"/>
      <c r="BG14" s="8"/>
      <c r="BH14" s="8"/>
    </row>
    <row r="15" spans="1:60" s="29" customFormat="1" ht="19.5" customHeight="1" x14ac:dyDescent="0.25">
      <c r="A15" s="31" t="s">
        <v>75</v>
      </c>
      <c r="B15" s="85">
        <v>209.2175092373117</v>
      </c>
      <c r="C15" s="85">
        <v>239.48682987983616</v>
      </c>
      <c r="D15" s="85">
        <v>188.37382948762883</v>
      </c>
      <c r="E15" s="85">
        <v>259.61700357868472</v>
      </c>
      <c r="F15" s="85">
        <v>216.19724414083097</v>
      </c>
      <c r="G15" s="85">
        <v>189.4150460351826</v>
      </c>
      <c r="H15" s="85">
        <v>181.74442888935883</v>
      </c>
      <c r="I15" s="85">
        <v>180.90205521922769</v>
      </c>
      <c r="J15" s="85">
        <v>155.64879393254313</v>
      </c>
      <c r="K15" s="85">
        <v>198.73989854294118</v>
      </c>
      <c r="L15" s="85">
        <v>214.50608124932728</v>
      </c>
      <c r="M15" s="78"/>
      <c r="N15" s="8"/>
      <c r="O15" s="38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8"/>
      <c r="AM15" s="8"/>
      <c r="AN15" s="8"/>
      <c r="AO15" s="8"/>
      <c r="AP15" s="16"/>
      <c r="AQ15" s="83"/>
      <c r="AR15" s="83"/>
      <c r="AS15" s="83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"/>
      <c r="BE15" s="8"/>
      <c r="BF15" s="8"/>
      <c r="BG15" s="8"/>
      <c r="BH15" s="8"/>
    </row>
    <row r="16" spans="1:60" s="29" customFormat="1" ht="20.25" customHeight="1" x14ac:dyDescent="0.25">
      <c r="A16" s="97" t="s">
        <v>1</v>
      </c>
      <c r="B16" s="98">
        <v>975.1015505387345</v>
      </c>
      <c r="C16" s="98">
        <v>1346.4013425967264</v>
      </c>
      <c r="D16" s="98">
        <v>1515.232829743054</v>
      </c>
      <c r="E16" s="98">
        <v>2716.052262530498</v>
      </c>
      <c r="F16" s="98">
        <v>1038.3190422374832</v>
      </c>
      <c r="G16" s="98">
        <v>1080.225069515162</v>
      </c>
      <c r="H16" s="98">
        <v>957.97143142517655</v>
      </c>
      <c r="I16" s="98">
        <v>854.18182341797365</v>
      </c>
      <c r="J16" s="98">
        <v>1077.9128141609917</v>
      </c>
      <c r="K16" s="98">
        <v>732.49536217841842</v>
      </c>
      <c r="L16" s="98">
        <v>843.3278913959698</v>
      </c>
      <c r="M16" s="78"/>
      <c r="N16" s="8"/>
      <c r="O16" s="16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8"/>
      <c r="AM16" s="8"/>
      <c r="AN16" s="8"/>
      <c r="AO16" s="8"/>
      <c r="AP16" s="16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"/>
      <c r="BE16" s="8"/>
      <c r="BF16" s="8"/>
      <c r="BG16" s="8"/>
      <c r="BH16" s="8"/>
    </row>
    <row r="17" spans="1:60" s="29" customFormat="1" ht="20.25" customHeight="1" x14ac:dyDescent="0.25">
      <c r="A17" s="31" t="s">
        <v>84</v>
      </c>
      <c r="B17" s="10">
        <v>3.34</v>
      </c>
      <c r="C17" s="10">
        <v>3.05</v>
      </c>
      <c r="D17" s="10">
        <v>7.97</v>
      </c>
      <c r="E17" s="10">
        <v>6.28</v>
      </c>
      <c r="F17" s="10">
        <v>4.17</v>
      </c>
      <c r="G17" s="10">
        <v>3.83</v>
      </c>
      <c r="H17" s="10">
        <v>5.58</v>
      </c>
      <c r="I17" s="10">
        <v>5.0999999999999996</v>
      </c>
      <c r="J17" s="10">
        <v>3.9</v>
      </c>
      <c r="K17" s="10">
        <v>2.59</v>
      </c>
      <c r="L17" s="10">
        <v>2.5</v>
      </c>
      <c r="M17" s="78"/>
      <c r="N17" s="8"/>
      <c r="O17" s="16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8"/>
      <c r="AM17" s="8"/>
      <c r="AN17" s="8"/>
      <c r="AO17" s="8"/>
      <c r="AP17" s="16"/>
      <c r="AQ17" s="81"/>
      <c r="AR17" s="81"/>
      <c r="AS17" s="81"/>
      <c r="AT17" s="83"/>
      <c r="AU17" s="83"/>
      <c r="AV17" s="83"/>
      <c r="AW17" s="81"/>
      <c r="AX17" s="81"/>
      <c r="AY17" s="81"/>
      <c r="AZ17" s="81"/>
      <c r="BA17" s="81"/>
      <c r="BB17" s="81"/>
      <c r="BC17" s="81"/>
      <c r="BD17" s="8"/>
      <c r="BE17" s="8"/>
      <c r="BF17" s="8"/>
      <c r="BG17" s="8"/>
      <c r="BH17" s="8"/>
    </row>
    <row r="18" spans="1:60" s="29" customFormat="1" ht="15.75" customHeight="1" x14ac:dyDescent="0.25">
      <c r="A18" s="15" t="s">
        <v>78</v>
      </c>
      <c r="B18" s="10">
        <v>2.98</v>
      </c>
      <c r="C18" s="10">
        <v>2.92</v>
      </c>
      <c r="D18" s="10">
        <v>4.4800000000000004</v>
      </c>
      <c r="E18" s="10">
        <v>4.7</v>
      </c>
      <c r="F18" s="10">
        <v>2.4</v>
      </c>
      <c r="G18" s="10">
        <v>2.73</v>
      </c>
      <c r="H18" s="10">
        <v>2.4</v>
      </c>
      <c r="I18" s="10">
        <v>1.98</v>
      </c>
      <c r="J18" s="10">
        <v>2.97</v>
      </c>
      <c r="K18" s="10">
        <v>1.68</v>
      </c>
      <c r="L18" s="10">
        <v>1.82</v>
      </c>
      <c r="M18" s="78"/>
      <c r="N18" s="8"/>
      <c r="O18" s="16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8"/>
      <c r="AM18" s="8"/>
      <c r="AN18" s="8"/>
      <c r="AO18" s="8"/>
      <c r="AP18" s="16"/>
      <c r="AQ18" s="81"/>
      <c r="AR18" s="83"/>
      <c r="AS18" s="83"/>
      <c r="AT18" s="81"/>
      <c r="AU18" s="81"/>
      <c r="AV18" s="83"/>
      <c r="AW18" s="81"/>
      <c r="AX18" s="81"/>
      <c r="AY18" s="81"/>
      <c r="AZ18" s="81"/>
      <c r="BA18" s="81"/>
      <c r="BB18" s="81"/>
      <c r="BC18" s="81"/>
      <c r="BD18" s="8"/>
      <c r="BE18" s="8"/>
      <c r="BF18" s="8"/>
      <c r="BG18" s="8"/>
      <c r="BH18" s="8"/>
    </row>
    <row r="19" spans="1:60" s="29" customFormat="1" ht="23.25" customHeight="1" x14ac:dyDescent="0.25">
      <c r="A19" s="93" t="s">
        <v>79</v>
      </c>
      <c r="B19" s="94">
        <v>83.522371673761199</v>
      </c>
      <c r="C19" s="94">
        <v>79.907400314007958</v>
      </c>
      <c r="D19" s="94">
        <v>78.527764544540787</v>
      </c>
      <c r="E19" s="94">
        <v>93.996751756868107</v>
      </c>
      <c r="F19" s="94">
        <v>88.258144485567428</v>
      </c>
      <c r="G19" s="94">
        <v>80.628333570355252</v>
      </c>
      <c r="H19" s="94">
        <v>83.49174498878628</v>
      </c>
      <c r="I19" s="94">
        <v>72.920049615059582</v>
      </c>
      <c r="J19" s="94">
        <v>85.078353218321496</v>
      </c>
      <c r="K19" s="94">
        <v>87.726874183200337</v>
      </c>
      <c r="L19" s="94">
        <v>97.194880259410212</v>
      </c>
      <c r="M19" s="78"/>
      <c r="N19" s="8"/>
      <c r="O19" s="16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8"/>
      <c r="AM19" s="8"/>
      <c r="AN19" s="8"/>
      <c r="AO19" s="8"/>
      <c r="AP19" s="38"/>
      <c r="AQ19" s="81"/>
      <c r="AR19" s="81"/>
      <c r="AS19" s="81"/>
      <c r="AT19" s="81"/>
      <c r="AU19" s="81"/>
      <c r="AV19" s="81"/>
      <c r="AW19" s="81"/>
      <c r="AX19" s="11"/>
      <c r="AY19" s="11"/>
      <c r="AZ19" s="11"/>
      <c r="BA19" s="11"/>
      <c r="BB19" s="11"/>
      <c r="BC19" s="11"/>
      <c r="BD19" s="8"/>
      <c r="BE19" s="8"/>
      <c r="BF19" s="8"/>
      <c r="BG19" s="8"/>
      <c r="BH19" s="8"/>
    </row>
    <row r="20" spans="1:60" s="29" customFormat="1" ht="19.5" customHeight="1" x14ac:dyDescent="0.25">
      <c r="A20" s="73" t="s">
        <v>60</v>
      </c>
      <c r="B20" s="89">
        <v>2006</v>
      </c>
      <c r="C20" s="90">
        <v>2007</v>
      </c>
      <c r="D20" s="90">
        <v>2008</v>
      </c>
      <c r="E20" s="90">
        <v>2009</v>
      </c>
      <c r="F20" s="90">
        <v>2010</v>
      </c>
      <c r="G20" s="90">
        <v>2011</v>
      </c>
      <c r="H20" s="90">
        <v>2012</v>
      </c>
      <c r="I20" s="90">
        <v>2013</v>
      </c>
      <c r="J20" s="90">
        <v>2014</v>
      </c>
      <c r="K20" s="90">
        <v>2015</v>
      </c>
      <c r="L20" s="75">
        <v>2016</v>
      </c>
      <c r="M20" s="65"/>
      <c r="N20" s="8"/>
      <c r="O20" s="16"/>
      <c r="P20" s="8"/>
      <c r="Q20" s="8"/>
      <c r="R20" s="8"/>
      <c r="S20" s="8"/>
      <c r="T20" s="8"/>
      <c r="U20" s="163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</row>
    <row r="21" spans="1:60" s="29" customFormat="1" x14ac:dyDescent="0.25">
      <c r="A21" s="88" t="s">
        <v>77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38"/>
      <c r="AQ21" s="81"/>
      <c r="AR21" s="81"/>
      <c r="AS21" s="81"/>
      <c r="AT21" s="81"/>
      <c r="AU21" s="81"/>
      <c r="AV21" s="81"/>
      <c r="AW21" s="81"/>
      <c r="AX21" s="17"/>
      <c r="AY21" s="17"/>
      <c r="AZ21" s="17"/>
      <c r="BA21" s="17"/>
      <c r="BB21" s="17"/>
      <c r="BC21" s="17"/>
      <c r="BD21" s="8"/>
      <c r="BE21" s="8"/>
      <c r="BF21" s="8"/>
      <c r="BG21" s="8"/>
      <c r="BH21" s="8"/>
    </row>
    <row r="22" spans="1:60" s="29" customFormat="1" ht="27" customHeight="1" x14ac:dyDescent="0.25">
      <c r="A22" s="84" t="s">
        <v>74</v>
      </c>
      <c r="B22" s="80">
        <v>740.99423672985904</v>
      </c>
      <c r="C22" s="80">
        <v>401.77008857513698</v>
      </c>
      <c r="D22" s="80">
        <v>314.78467947593487</v>
      </c>
      <c r="E22" s="80">
        <v>441.26547697476985</v>
      </c>
      <c r="F22" s="80">
        <v>1619.3463639066154</v>
      </c>
      <c r="G22" s="80">
        <v>556.2284861363438</v>
      </c>
      <c r="H22" s="80">
        <v>531.22827735248745</v>
      </c>
      <c r="I22" s="80">
        <v>452.96536217010123</v>
      </c>
      <c r="J22" s="80">
        <v>400.19729037381268</v>
      </c>
      <c r="K22" s="80">
        <v>259.03951451373649</v>
      </c>
      <c r="L22" s="80">
        <v>428.13764612288833</v>
      </c>
      <c r="M22" s="8"/>
      <c r="N22" s="8"/>
      <c r="O22" s="77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162"/>
      <c r="AE22" s="162"/>
      <c r="AF22" s="162"/>
      <c r="AG22" s="162"/>
      <c r="AH22" s="162"/>
      <c r="AI22" s="162"/>
      <c r="AJ22" s="162"/>
      <c r="AK22" s="162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</row>
    <row r="23" spans="1:60" s="29" customFormat="1" ht="15" customHeight="1" x14ac:dyDescent="0.25">
      <c r="A23" s="15" t="s">
        <v>61</v>
      </c>
      <c r="B23" s="81">
        <v>182.65555809609808</v>
      </c>
      <c r="C23" s="81">
        <v>143.43166469709985</v>
      </c>
      <c r="D23" s="81">
        <v>109.42942748598848</v>
      </c>
      <c r="E23" s="81">
        <v>190.49464231219707</v>
      </c>
      <c r="F23" s="81">
        <v>500.90876985286172</v>
      </c>
      <c r="G23" s="81">
        <v>187.13868990192603</v>
      </c>
      <c r="H23" s="81">
        <v>194.88249808282924</v>
      </c>
      <c r="I23" s="81">
        <v>124.87074207130127</v>
      </c>
      <c r="J23" s="81">
        <v>198.60614199554539</v>
      </c>
      <c r="K23" s="81">
        <v>182.40471337028305</v>
      </c>
      <c r="L23" s="81">
        <v>306.99030220564254</v>
      </c>
      <c r="M23" s="8"/>
      <c r="N23" s="8"/>
      <c r="O23" s="164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</row>
    <row r="24" spans="1:60" s="29" customFormat="1" x14ac:dyDescent="0.25">
      <c r="A24" s="15" t="s">
        <v>62</v>
      </c>
      <c r="B24" s="82" t="s">
        <v>0</v>
      </c>
      <c r="C24" s="81">
        <v>10.892238262941394</v>
      </c>
      <c r="D24" s="81">
        <v>0.46450854276354892</v>
      </c>
      <c r="E24" s="83" t="s">
        <v>0</v>
      </c>
      <c r="F24" s="81">
        <v>13.767268183490092</v>
      </c>
      <c r="G24" s="81">
        <v>9.3134291354445313</v>
      </c>
      <c r="H24" s="81">
        <v>10.209243638114234</v>
      </c>
      <c r="I24" s="82" t="s">
        <v>0</v>
      </c>
      <c r="J24" s="82" t="s">
        <v>0</v>
      </c>
      <c r="K24" s="82" t="s">
        <v>0</v>
      </c>
      <c r="L24" s="82" t="s">
        <v>0</v>
      </c>
      <c r="M24" s="8"/>
      <c r="N24" s="8"/>
      <c r="O24" s="164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</row>
    <row r="25" spans="1:60" s="29" customFormat="1" x14ac:dyDescent="0.25">
      <c r="A25" s="15" t="s">
        <v>63</v>
      </c>
      <c r="B25" s="81">
        <v>464.56772330144497</v>
      </c>
      <c r="C25" s="81">
        <v>179.52555464781659</v>
      </c>
      <c r="D25" s="81">
        <v>106.12668825834042</v>
      </c>
      <c r="E25" s="81">
        <v>126.21881461723298</v>
      </c>
      <c r="F25" s="81">
        <v>490.55794672247094</v>
      </c>
      <c r="G25" s="81">
        <v>77.357273828560778</v>
      </c>
      <c r="H25" s="81">
        <v>55.872217690474912</v>
      </c>
      <c r="I25" s="81">
        <v>69.682477910771297</v>
      </c>
      <c r="J25" s="81">
        <v>51.273267762166149</v>
      </c>
      <c r="K25" s="81">
        <v>9.1895514587205707</v>
      </c>
      <c r="L25" s="81">
        <v>8.9424635004744211</v>
      </c>
      <c r="M25" s="8"/>
      <c r="N25" s="8"/>
      <c r="O25" s="16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</row>
    <row r="26" spans="1:60" s="29" customFormat="1" x14ac:dyDescent="0.25">
      <c r="A26" s="15" t="s">
        <v>64</v>
      </c>
      <c r="B26" s="81">
        <v>19.571097258649242</v>
      </c>
      <c r="C26" s="81">
        <v>4.3837665713014262</v>
      </c>
      <c r="D26" s="81">
        <v>41.65962848646214</v>
      </c>
      <c r="E26" s="81">
        <v>61.520316260322524</v>
      </c>
      <c r="F26" s="81">
        <v>458.98878087072626</v>
      </c>
      <c r="G26" s="81">
        <v>227.66688187924657</v>
      </c>
      <c r="H26" s="81">
        <v>225.16118812939425</v>
      </c>
      <c r="I26" s="81">
        <v>212.55416489359422</v>
      </c>
      <c r="J26" s="81">
        <v>110.43178463772919</v>
      </c>
      <c r="K26" s="81">
        <v>37.17349148285895</v>
      </c>
      <c r="L26" s="81">
        <v>74.227541559881075</v>
      </c>
      <c r="M26" s="8"/>
      <c r="N26" s="8"/>
      <c r="O26" s="16"/>
      <c r="P26" s="165"/>
      <c r="Q26" s="11"/>
      <c r="R26" s="11"/>
      <c r="S26" s="11"/>
      <c r="T26" s="11"/>
      <c r="U26" s="11"/>
      <c r="V26" s="11"/>
      <c r="W26" s="11"/>
      <c r="X26" s="11"/>
      <c r="Y26" s="165"/>
      <c r="Z26" s="165"/>
      <c r="AA26" s="165"/>
      <c r="AB26" s="11"/>
      <c r="AC26" s="11"/>
      <c r="AD26" s="11"/>
      <c r="AE26" s="11"/>
      <c r="AF26" s="11"/>
      <c r="AG26" s="11"/>
      <c r="AH26" s="165"/>
      <c r="AI26" s="165"/>
      <c r="AJ26" s="165"/>
      <c r="AK26" s="165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</row>
    <row r="27" spans="1:60" s="29" customFormat="1" x14ac:dyDescent="0.25">
      <c r="A27" s="15" t="s">
        <v>65</v>
      </c>
      <c r="B27" s="81">
        <v>17.247672736989706</v>
      </c>
      <c r="C27" s="81">
        <v>10.273942596085801</v>
      </c>
      <c r="D27" s="81">
        <v>4.4585280662769078</v>
      </c>
      <c r="E27" s="81">
        <v>5.937703797647865</v>
      </c>
      <c r="F27" s="81">
        <v>95.33385495148201</v>
      </c>
      <c r="G27" s="81">
        <v>2.2436021359877194</v>
      </c>
      <c r="H27" s="81">
        <v>6.3510894692882154</v>
      </c>
      <c r="I27" s="81">
        <v>4.9658806470887962</v>
      </c>
      <c r="J27" s="81">
        <v>2.5923106929946949</v>
      </c>
      <c r="K27" s="81">
        <v>0.2751986402319202</v>
      </c>
      <c r="L27" s="81">
        <v>3.4381910019789799</v>
      </c>
      <c r="M27" s="8"/>
      <c r="N27" s="8"/>
      <c r="O27" s="16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</row>
    <row r="28" spans="1:60" s="29" customFormat="1" x14ac:dyDescent="0.25">
      <c r="A28" s="15" t="s">
        <v>66</v>
      </c>
      <c r="B28" s="82" t="s">
        <v>0</v>
      </c>
      <c r="C28" s="82" t="s">
        <v>0</v>
      </c>
      <c r="D28" s="81">
        <v>7.8133443863061744</v>
      </c>
      <c r="E28" s="81">
        <v>14.302589436217371</v>
      </c>
      <c r="F28" s="81">
        <v>22.304212065897786</v>
      </c>
      <c r="G28" s="81">
        <v>27.000237566717772</v>
      </c>
      <c r="H28" s="81">
        <v>5.3589663292836809</v>
      </c>
      <c r="I28" s="81">
        <v>1.2074667633289984</v>
      </c>
      <c r="J28" s="81">
        <v>4.740804316763505</v>
      </c>
      <c r="K28" s="81">
        <v>7.3105560426685257</v>
      </c>
      <c r="L28" s="81">
        <v>10.202438423315618</v>
      </c>
      <c r="M28" s="8"/>
      <c r="N28" s="8"/>
      <c r="O28" s="16"/>
      <c r="P28" s="165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</row>
    <row r="29" spans="1:60" s="29" customFormat="1" x14ac:dyDescent="0.25">
      <c r="A29" s="15" t="s">
        <v>67</v>
      </c>
      <c r="B29" s="81">
        <v>50.711461891175126</v>
      </c>
      <c r="C29" s="81">
        <v>45.113066601513992</v>
      </c>
      <c r="D29" s="81">
        <v>43.414117887549182</v>
      </c>
      <c r="E29" s="81">
        <v>41.376613833913424</v>
      </c>
      <c r="F29" s="81">
        <v>33.347019533785996</v>
      </c>
      <c r="G29" s="81">
        <v>21.014230745364397</v>
      </c>
      <c r="H29" s="81">
        <v>27.669746097014727</v>
      </c>
      <c r="I29" s="81">
        <v>31.165715415743215</v>
      </c>
      <c r="J29" s="81">
        <v>24.439948749652665</v>
      </c>
      <c r="K29" s="81">
        <v>16.088578808213185</v>
      </c>
      <c r="L29" s="81">
        <v>17.388660122471727</v>
      </c>
      <c r="M29" s="8"/>
      <c r="N29" s="8"/>
      <c r="O29" s="16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</row>
    <row r="30" spans="1:60" s="29" customFormat="1" x14ac:dyDescent="0.25">
      <c r="A30" s="15" t="s">
        <v>68</v>
      </c>
      <c r="B30" s="81">
        <v>6.2407234455019527</v>
      </c>
      <c r="C30" s="81">
        <v>8.14985519837788</v>
      </c>
      <c r="D30" s="81">
        <v>1.4184363622479783</v>
      </c>
      <c r="E30" s="81">
        <v>1.4147967172386151</v>
      </c>
      <c r="F30" s="81">
        <v>2.0104431839582126</v>
      </c>
      <c r="G30" s="81">
        <v>4.203447519739357</v>
      </c>
      <c r="H30" s="81">
        <v>5.2349130613108965</v>
      </c>
      <c r="I30" s="81">
        <v>8.0798975006701603</v>
      </c>
      <c r="J30" s="81">
        <v>7.6402080195365869</v>
      </c>
      <c r="K30" s="81">
        <v>6.5642958433561223</v>
      </c>
      <c r="L30" s="81">
        <v>6.9237701126502174</v>
      </c>
      <c r="M30" s="8"/>
      <c r="N30" s="8"/>
      <c r="O30" s="16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1"/>
      <c r="AD30" s="11"/>
      <c r="AE30" s="11"/>
      <c r="AF30" s="11"/>
      <c r="AG30" s="11"/>
      <c r="AH30" s="11"/>
      <c r="AI30" s="11"/>
      <c r="AJ30" s="11"/>
      <c r="AK30" s="11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</row>
    <row r="31" spans="1:60" s="29" customFormat="1" ht="15.75" customHeight="1" x14ac:dyDescent="0.25">
      <c r="A31" s="15" t="s">
        <v>69</v>
      </c>
      <c r="B31" s="82" t="s">
        <v>0</v>
      </c>
      <c r="C31" s="82" t="s">
        <v>0</v>
      </c>
      <c r="D31" s="82" t="s">
        <v>0</v>
      </c>
      <c r="E31" s="82" t="s">
        <v>0</v>
      </c>
      <c r="F31" s="82" t="s">
        <v>0</v>
      </c>
      <c r="G31" s="82" t="s">
        <v>0</v>
      </c>
      <c r="H31" s="82" t="s">
        <v>0</v>
      </c>
      <c r="I31" s="82" t="s">
        <v>0</v>
      </c>
      <c r="J31" s="82" t="s">
        <v>0</v>
      </c>
      <c r="K31" s="82" t="s">
        <v>0</v>
      </c>
      <c r="L31" s="82" t="s">
        <v>0</v>
      </c>
      <c r="M31" s="8"/>
      <c r="N31" s="8"/>
      <c r="O31" s="16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8"/>
      <c r="AM31" s="11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</row>
    <row r="32" spans="1:60" s="29" customFormat="1" x14ac:dyDescent="0.25">
      <c r="A32" s="15" t="s">
        <v>70</v>
      </c>
      <c r="B32" s="82" t="s">
        <v>0</v>
      </c>
      <c r="C32" s="82" t="s">
        <v>0</v>
      </c>
      <c r="D32" s="82" t="s">
        <v>0</v>
      </c>
      <c r="E32" s="82" t="s">
        <v>0</v>
      </c>
      <c r="F32" s="81">
        <v>2.1280685419420649</v>
      </c>
      <c r="G32" s="81">
        <v>0.29069342335667442</v>
      </c>
      <c r="H32" s="81">
        <v>0.48841485477736413</v>
      </c>
      <c r="I32" s="81">
        <v>0.43901696760322545</v>
      </c>
      <c r="J32" s="81">
        <v>0.47282419942460552</v>
      </c>
      <c r="K32" s="82" t="s">
        <v>0</v>
      </c>
      <c r="L32" s="82" t="s">
        <v>0</v>
      </c>
      <c r="M32" s="8"/>
      <c r="N32" s="8"/>
      <c r="O32" s="16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</row>
    <row r="33" spans="1:60" s="29" customFormat="1" ht="18.75" customHeight="1" x14ac:dyDescent="0.25">
      <c r="A33" s="31" t="s">
        <v>71</v>
      </c>
      <c r="B33" s="80">
        <v>225.48823091190761</v>
      </c>
      <c r="C33" s="80">
        <v>231.1462328798662</v>
      </c>
      <c r="D33" s="80">
        <v>225.02999159709967</v>
      </c>
      <c r="E33" s="80">
        <v>252.26418360129199</v>
      </c>
      <c r="F33" s="80">
        <v>293.0630633724362</v>
      </c>
      <c r="G33" s="80">
        <v>315.60614505239619</v>
      </c>
      <c r="H33" s="80">
        <v>284.34639069995688</v>
      </c>
      <c r="I33" s="80">
        <v>298.98617225720625</v>
      </c>
      <c r="J33" s="80">
        <v>297.17765046874314</v>
      </c>
      <c r="K33" s="80">
        <v>276.4882931352488</v>
      </c>
      <c r="L33" s="80">
        <v>260.41212232244601</v>
      </c>
      <c r="M33" s="8"/>
      <c r="N33" s="8"/>
      <c r="O33" s="16"/>
      <c r="P33" s="165"/>
      <c r="Q33" s="165"/>
      <c r="R33" s="165"/>
      <c r="S33" s="11"/>
      <c r="T33" s="11"/>
      <c r="U33" s="11"/>
      <c r="V33" s="11"/>
      <c r="W33" s="11"/>
      <c r="X33" s="11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</row>
    <row r="34" spans="1:60" s="29" customFormat="1" ht="23.25" customHeight="1" x14ac:dyDescent="0.25">
      <c r="A34" s="95" t="s">
        <v>1</v>
      </c>
      <c r="B34" s="96">
        <v>966.48246764176668</v>
      </c>
      <c r="C34" s="96">
        <v>632.91632145500319</v>
      </c>
      <c r="D34" s="96">
        <v>539.81467107303445</v>
      </c>
      <c r="E34" s="96">
        <v>693.52966057606181</v>
      </c>
      <c r="F34" s="96">
        <v>1912.4094272790514</v>
      </c>
      <c r="G34" s="96">
        <v>871.83463118873999</v>
      </c>
      <c r="H34" s="96">
        <v>815.57466805244439</v>
      </c>
      <c r="I34" s="96">
        <v>751.95153442730748</v>
      </c>
      <c r="J34" s="96">
        <v>697.37494084255593</v>
      </c>
      <c r="K34" s="96">
        <v>535.52780764898534</v>
      </c>
      <c r="L34" s="96">
        <v>688.54976844533428</v>
      </c>
      <c r="M34" s="8"/>
      <c r="N34" s="8"/>
      <c r="O34" s="16"/>
      <c r="P34" s="11"/>
      <c r="Q34" s="11"/>
      <c r="R34" s="11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1"/>
      <c r="AF34" s="11"/>
      <c r="AG34" s="11"/>
      <c r="AH34" s="11"/>
      <c r="AI34" s="11"/>
      <c r="AJ34" s="11"/>
      <c r="AK34" s="11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</row>
    <row r="35" spans="1:60" s="29" customFormat="1" ht="20.25" customHeight="1" x14ac:dyDescent="0.25">
      <c r="A35" s="31" t="s">
        <v>84</v>
      </c>
      <c r="B35" s="91">
        <v>2.74</v>
      </c>
      <c r="C35" s="91">
        <v>1.79</v>
      </c>
      <c r="D35" s="91">
        <v>1.74</v>
      </c>
      <c r="E35" s="91">
        <v>1.92</v>
      </c>
      <c r="F35" s="91">
        <v>4.38</v>
      </c>
      <c r="G35" s="91">
        <v>2.29</v>
      </c>
      <c r="H35" s="91">
        <v>1.86</v>
      </c>
      <c r="I35" s="91">
        <v>1.72</v>
      </c>
      <c r="J35" s="91">
        <v>1.59</v>
      </c>
      <c r="K35" s="91">
        <v>1.19</v>
      </c>
      <c r="L35" s="91" t="s">
        <v>58</v>
      </c>
      <c r="M35" s="8"/>
      <c r="N35" s="8"/>
      <c r="O35" s="3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8"/>
      <c r="AM35" s="11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</row>
    <row r="36" spans="1:60" s="29" customFormat="1" x14ac:dyDescent="0.25">
      <c r="A36" s="15" t="s">
        <v>78</v>
      </c>
      <c r="B36" s="91">
        <v>2.0699999999999998</v>
      </c>
      <c r="C36" s="91">
        <v>1.17</v>
      </c>
      <c r="D36" s="91">
        <v>1.0900000000000001</v>
      </c>
      <c r="E36" s="91">
        <v>1.23</v>
      </c>
      <c r="F36" s="91">
        <v>3.75</v>
      </c>
      <c r="G36" s="91">
        <v>1.33</v>
      </c>
      <c r="H36" s="91">
        <v>1.22</v>
      </c>
      <c r="I36" s="91">
        <v>1.0900000000000001</v>
      </c>
      <c r="J36" s="91">
        <v>0.9</v>
      </c>
      <c r="K36" s="91">
        <v>0.91200000000000003</v>
      </c>
      <c r="L36" s="91" t="s">
        <v>58</v>
      </c>
      <c r="M36" s="8"/>
      <c r="N36" s="8"/>
      <c r="O36" s="16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</row>
    <row r="37" spans="1:60" s="29" customFormat="1" ht="15" customHeight="1" x14ac:dyDescent="0.25">
      <c r="A37" s="22" t="s">
        <v>79</v>
      </c>
      <c r="B37" s="57">
        <v>95.547553629219863</v>
      </c>
      <c r="C37" s="57">
        <v>95.816189819328102</v>
      </c>
      <c r="D37" s="57">
        <v>97.804839637431158</v>
      </c>
      <c r="E37" s="57">
        <v>88.740209827628632</v>
      </c>
      <c r="F37" s="57">
        <v>93.277780317976621</v>
      </c>
      <c r="G37" s="57">
        <v>75.909441249192568</v>
      </c>
      <c r="H37" s="57">
        <v>83.304889285594655</v>
      </c>
      <c r="I37" s="57">
        <v>85.020621206664444</v>
      </c>
      <c r="J37" s="57">
        <v>76.254895076042487</v>
      </c>
      <c r="K37" s="92">
        <v>76.757894230723295</v>
      </c>
      <c r="L37" s="92">
        <v>83.679678557407897</v>
      </c>
      <c r="M37" s="8"/>
      <c r="N37" s="8"/>
      <c r="O37" s="16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</row>
    <row r="38" spans="1:60" x14ac:dyDescent="0.25">
      <c r="A38" s="86" t="s">
        <v>81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O38" s="16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60" x14ac:dyDescent="0.25">
      <c r="A39" s="132" t="s">
        <v>3</v>
      </c>
      <c r="B39" s="133"/>
      <c r="C39" s="133"/>
      <c r="D39" s="133"/>
      <c r="E39" s="133"/>
      <c r="F39" s="133"/>
      <c r="G39" s="133"/>
      <c r="H39" s="86"/>
      <c r="I39" s="86"/>
      <c r="J39" s="86"/>
      <c r="K39" s="81"/>
      <c r="L39" s="81"/>
      <c r="O39" s="16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</row>
    <row r="40" spans="1:60" x14ac:dyDescent="0.25">
      <c r="A40" s="87" t="s">
        <v>73</v>
      </c>
      <c r="B40" s="81"/>
      <c r="C40" s="81"/>
      <c r="D40" s="81"/>
      <c r="E40" s="81"/>
      <c r="F40" s="81"/>
      <c r="G40" s="81"/>
      <c r="H40" s="81"/>
      <c r="I40" s="81"/>
      <c r="J40" s="81"/>
    </row>
    <row r="41" spans="1:60" x14ac:dyDescent="0.25">
      <c r="A41" s="15" t="s">
        <v>76</v>
      </c>
    </row>
    <row r="43" spans="1:60" s="8" customFormat="1" x14ac:dyDescent="0.25"/>
    <row r="44" spans="1:60" s="8" customFormat="1" x14ac:dyDescent="0.25"/>
    <row r="45" spans="1:60" s="8" customFormat="1" x14ac:dyDescent="0.25"/>
    <row r="46" spans="1:60" s="8" customFormat="1" x14ac:dyDescent="0.25"/>
    <row r="47" spans="1:60" s="8" customFormat="1" x14ac:dyDescent="0.25"/>
    <row r="48" spans="1:60" s="8" customFormat="1" x14ac:dyDescent="0.25"/>
    <row r="49" spans="1:61" s="8" customFormat="1" x14ac:dyDescent="0.25"/>
    <row r="50" spans="1:61" s="8" customFormat="1" x14ac:dyDescent="0.25"/>
    <row r="51" spans="1:61" s="8" customFormat="1" x14ac:dyDescent="0.25"/>
    <row r="52" spans="1:61" s="8" customFormat="1" x14ac:dyDescent="0.25">
      <c r="O52" s="2"/>
    </row>
    <row r="53" spans="1:61" s="8" customFormat="1" x14ac:dyDescent="0.25">
      <c r="O53" s="2"/>
    </row>
    <row r="54" spans="1:61" s="8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O54" s="108"/>
      <c r="P54" s="76"/>
      <c r="Q54" s="76"/>
      <c r="R54" s="76"/>
      <c r="S54" s="76"/>
      <c r="T54" s="76"/>
      <c r="U54" s="76"/>
      <c r="V54" s="76"/>
      <c r="W54" s="76"/>
      <c r="X54" s="76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76"/>
      <c r="AM54" s="108"/>
      <c r="AN54" s="76"/>
      <c r="AO54" s="76"/>
      <c r="AP54" s="76"/>
      <c r="AQ54" s="76"/>
      <c r="AR54" s="76"/>
      <c r="AS54" s="76"/>
      <c r="AT54" s="76"/>
      <c r="AU54" s="76"/>
      <c r="AV54" s="76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</row>
    <row r="55" spans="1:61" s="8" customFormat="1" x14ac:dyDescent="0.25">
      <c r="A55" s="84"/>
      <c r="B55" s="152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09"/>
      <c r="P55" s="110"/>
      <c r="Q55" s="110"/>
      <c r="R55" s="110"/>
      <c r="S55" s="110"/>
      <c r="T55" s="110"/>
      <c r="U55" s="110"/>
      <c r="V55" s="110"/>
      <c r="W55" s="110"/>
      <c r="X55" s="81"/>
      <c r="Y55" s="116"/>
      <c r="Z55" s="116"/>
      <c r="AA55" s="117"/>
      <c r="AB55" s="117"/>
      <c r="AC55" s="117"/>
      <c r="AD55" s="117"/>
      <c r="AE55" s="117"/>
      <c r="AF55" s="117"/>
      <c r="AG55" s="117"/>
      <c r="AH55" s="106"/>
      <c r="AI55" s="106"/>
      <c r="AJ55" s="106"/>
      <c r="AK55" s="106"/>
      <c r="AM55" s="109"/>
      <c r="AN55" s="110"/>
      <c r="AO55" s="110"/>
      <c r="AP55" s="110"/>
      <c r="AQ55" s="110"/>
      <c r="AR55" s="110"/>
      <c r="AS55" s="110"/>
      <c r="AT55" s="110"/>
      <c r="AU55" s="110"/>
      <c r="AV55" s="81"/>
      <c r="AW55" s="116"/>
      <c r="AX55" s="116"/>
      <c r="AY55" s="117"/>
      <c r="AZ55" s="117"/>
      <c r="BA55" s="117"/>
      <c r="BB55" s="117"/>
      <c r="BC55" s="117"/>
      <c r="BD55" s="117"/>
      <c r="BE55" s="117"/>
      <c r="BF55" s="106"/>
      <c r="BG55" s="106"/>
      <c r="BH55" s="106"/>
      <c r="BI55" s="106"/>
    </row>
    <row r="56" spans="1:61" s="8" customFormat="1" x14ac:dyDescent="0.25">
      <c r="A56" s="16"/>
      <c r="B56" s="152"/>
      <c r="C56" s="17"/>
      <c r="D56" s="17"/>
      <c r="E56" s="17"/>
      <c r="F56" s="17"/>
      <c r="G56" s="17"/>
      <c r="H56" s="153"/>
      <c r="I56" s="153"/>
      <c r="J56" s="17"/>
      <c r="K56" s="153"/>
      <c r="L56" s="153"/>
      <c r="M56" s="17"/>
      <c r="N56" s="17"/>
      <c r="O56" s="4"/>
      <c r="P56" s="110"/>
      <c r="Q56" s="110"/>
      <c r="R56" s="110"/>
      <c r="S56" s="110"/>
      <c r="T56" s="110"/>
      <c r="U56" s="110"/>
      <c r="V56" s="110"/>
      <c r="W56" s="110"/>
      <c r="X56" s="81"/>
      <c r="Y56" s="116"/>
      <c r="Z56" s="116"/>
      <c r="AA56" s="117"/>
      <c r="AB56" s="117"/>
      <c r="AC56" s="117"/>
      <c r="AD56" s="117"/>
      <c r="AE56" s="117"/>
      <c r="AF56" s="117"/>
      <c r="AG56" s="117"/>
      <c r="AH56" s="106"/>
      <c r="AI56" s="106"/>
      <c r="AJ56" s="106"/>
      <c r="AK56" s="106"/>
      <c r="AM56" s="4"/>
      <c r="AN56" s="110"/>
      <c r="AO56" s="110"/>
      <c r="AP56" s="110"/>
      <c r="AQ56" s="110"/>
      <c r="AR56" s="110"/>
      <c r="AS56" s="110"/>
      <c r="AT56" s="110"/>
      <c r="AU56" s="110"/>
      <c r="AV56" s="81"/>
      <c r="AW56" s="116"/>
      <c r="AX56" s="116"/>
      <c r="AY56" s="117"/>
      <c r="AZ56" s="117"/>
      <c r="BA56" s="117"/>
      <c r="BB56" s="117"/>
      <c r="BC56" s="117"/>
      <c r="BD56" s="117"/>
      <c r="BE56" s="117"/>
      <c r="BF56" s="106"/>
      <c r="BG56" s="106"/>
      <c r="BH56" s="106"/>
      <c r="BI56" s="106"/>
    </row>
    <row r="57" spans="1:61" s="8" customFormat="1" x14ac:dyDescent="0.25">
      <c r="A57" s="16"/>
      <c r="B57" s="153"/>
      <c r="C57" s="152"/>
      <c r="D57" s="17"/>
      <c r="E57" s="17"/>
      <c r="F57" s="17"/>
      <c r="G57" s="17"/>
      <c r="H57" s="17"/>
      <c r="I57" s="17"/>
      <c r="J57" s="17"/>
      <c r="K57" s="153"/>
      <c r="L57" s="153"/>
      <c r="M57" s="17"/>
      <c r="N57" s="17"/>
      <c r="O57" s="4"/>
      <c r="P57" s="110"/>
      <c r="Q57" s="110"/>
      <c r="R57" s="110"/>
      <c r="S57" s="110"/>
      <c r="T57" s="110"/>
      <c r="U57" s="111"/>
      <c r="V57" s="110"/>
      <c r="W57" s="110"/>
      <c r="X57" s="81"/>
      <c r="Y57" s="116"/>
      <c r="Z57" s="116"/>
      <c r="AA57" s="117"/>
      <c r="AB57" s="117"/>
      <c r="AC57" s="117"/>
      <c r="AD57" s="117"/>
      <c r="AE57" s="117"/>
      <c r="AF57" s="117"/>
      <c r="AG57" s="105"/>
      <c r="AH57" s="117"/>
      <c r="AI57" s="105"/>
      <c r="AJ57" s="105"/>
      <c r="AK57" s="105"/>
      <c r="AM57" s="4"/>
      <c r="AN57" s="110"/>
      <c r="AO57" s="110"/>
      <c r="AP57" s="110"/>
      <c r="AQ57" s="110"/>
      <c r="AR57" s="110"/>
      <c r="AS57" s="111"/>
      <c r="AT57" s="110"/>
      <c r="AU57" s="110"/>
      <c r="AV57" s="81"/>
      <c r="AW57" s="116"/>
      <c r="AX57" s="116"/>
      <c r="AY57" s="117"/>
      <c r="AZ57" s="117"/>
      <c r="BA57" s="117"/>
      <c r="BB57" s="117"/>
      <c r="BC57" s="117"/>
      <c r="BD57" s="117"/>
      <c r="BE57" s="105"/>
      <c r="BF57" s="117"/>
      <c r="BG57" s="105"/>
      <c r="BH57" s="105"/>
      <c r="BI57" s="105"/>
    </row>
    <row r="58" spans="1:61" s="8" customFormat="1" x14ac:dyDescent="0.25">
      <c r="A58" s="16"/>
      <c r="B58" s="152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4"/>
      <c r="P58" s="110"/>
      <c r="Q58" s="110"/>
      <c r="R58" s="110"/>
      <c r="S58" s="110"/>
      <c r="T58" s="110"/>
      <c r="U58" s="110"/>
      <c r="V58" s="110"/>
      <c r="W58" s="110"/>
      <c r="X58" s="81"/>
      <c r="Y58" s="116"/>
      <c r="Z58" s="116"/>
      <c r="AA58" s="117"/>
      <c r="AB58" s="117"/>
      <c r="AC58" s="117"/>
      <c r="AD58" s="117"/>
      <c r="AE58" s="117"/>
      <c r="AF58" s="117"/>
      <c r="AG58" s="105"/>
      <c r="AH58" s="117"/>
      <c r="AI58" s="105"/>
      <c r="AJ58" s="105"/>
      <c r="AK58" s="105"/>
      <c r="AM58" s="4"/>
      <c r="AN58" s="110"/>
      <c r="AO58" s="110"/>
      <c r="AP58" s="110"/>
      <c r="AQ58" s="110"/>
      <c r="AR58" s="110"/>
      <c r="AS58" s="110"/>
      <c r="AT58" s="110"/>
      <c r="AU58" s="110"/>
      <c r="AV58" s="81"/>
      <c r="AW58" s="116"/>
      <c r="AX58" s="116"/>
      <c r="AY58" s="117"/>
      <c r="AZ58" s="117"/>
      <c r="BA58" s="117"/>
      <c r="BB58" s="117"/>
      <c r="BC58" s="117"/>
      <c r="BD58" s="117"/>
      <c r="BE58" s="105"/>
      <c r="BF58" s="117"/>
      <c r="BG58" s="105"/>
      <c r="BH58" s="105"/>
      <c r="BI58" s="105"/>
    </row>
    <row r="59" spans="1:61" s="8" customFormat="1" x14ac:dyDescent="0.25">
      <c r="A59" s="16"/>
      <c r="B59" s="153"/>
      <c r="C59" s="153"/>
      <c r="D59" s="153"/>
      <c r="E59" s="17"/>
      <c r="F59" s="153"/>
      <c r="G59" s="153"/>
      <c r="H59" s="153"/>
      <c r="I59" s="153"/>
      <c r="J59" s="153"/>
      <c r="K59" s="153"/>
      <c r="L59" s="153"/>
      <c r="M59" s="17"/>
      <c r="N59" s="17"/>
      <c r="O59" s="4"/>
      <c r="P59" s="110"/>
      <c r="Q59" s="110"/>
      <c r="R59" s="110"/>
      <c r="S59" s="110"/>
      <c r="T59" s="110"/>
      <c r="U59" s="110"/>
      <c r="V59" s="110"/>
      <c r="W59" s="110"/>
      <c r="X59" s="81"/>
      <c r="Y59" s="116"/>
      <c r="Z59" s="116"/>
      <c r="AA59" s="117"/>
      <c r="AB59" s="117"/>
      <c r="AC59" s="117"/>
      <c r="AD59" s="117"/>
      <c r="AE59" s="117"/>
      <c r="AF59" s="116"/>
      <c r="AG59" s="105"/>
      <c r="AH59" s="117"/>
      <c r="AI59" s="105"/>
      <c r="AJ59" s="105"/>
      <c r="AK59" s="105"/>
      <c r="AM59" s="4"/>
      <c r="AN59" s="110"/>
      <c r="AO59" s="110"/>
      <c r="AP59" s="110"/>
      <c r="AQ59" s="110"/>
      <c r="AR59" s="110"/>
      <c r="AS59" s="110"/>
      <c r="AT59" s="110"/>
      <c r="AU59" s="110"/>
      <c r="AV59" s="81"/>
      <c r="AW59" s="116"/>
      <c r="AX59" s="116"/>
      <c r="AY59" s="117"/>
      <c r="AZ59" s="117"/>
      <c r="BA59" s="117"/>
      <c r="BB59" s="117"/>
      <c r="BC59" s="117"/>
      <c r="BD59" s="116"/>
      <c r="BE59" s="105"/>
      <c r="BF59" s="117"/>
      <c r="BG59" s="105"/>
      <c r="BH59" s="105"/>
      <c r="BI59" s="105"/>
    </row>
    <row r="60" spans="1:61" s="8" customFormat="1" x14ac:dyDescent="0.25">
      <c r="A60" s="16"/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7"/>
      <c r="N60" s="17"/>
      <c r="O60" s="4"/>
      <c r="P60" s="110"/>
      <c r="Q60" s="110"/>
      <c r="R60" s="110"/>
      <c r="S60" s="110"/>
      <c r="T60" s="110"/>
      <c r="U60" s="110"/>
      <c r="V60" s="110"/>
      <c r="W60" s="110"/>
      <c r="X60" s="81"/>
      <c r="Y60" s="116"/>
      <c r="Z60" s="116"/>
      <c r="AA60" s="117"/>
      <c r="AB60" s="117"/>
      <c r="AC60" s="117"/>
      <c r="AD60" s="117"/>
      <c r="AE60" s="117"/>
      <c r="AF60" s="116"/>
      <c r="AG60" s="105"/>
      <c r="AH60" s="117"/>
      <c r="AI60" s="105"/>
      <c r="AJ60" s="105"/>
      <c r="AK60" s="105"/>
      <c r="AM60" s="4"/>
      <c r="AN60" s="110"/>
      <c r="AO60" s="110"/>
      <c r="AP60" s="110"/>
      <c r="AQ60" s="110"/>
      <c r="AR60" s="110"/>
      <c r="AS60" s="110"/>
      <c r="AT60" s="110"/>
      <c r="AU60" s="110"/>
      <c r="AV60" s="81"/>
      <c r="AW60" s="116"/>
      <c r="AX60" s="116"/>
      <c r="AY60" s="117"/>
      <c r="AZ60" s="117"/>
      <c r="BA60" s="117"/>
      <c r="BB60" s="117"/>
      <c r="BC60" s="117"/>
      <c r="BD60" s="116"/>
      <c r="BE60" s="105"/>
      <c r="BF60" s="117"/>
      <c r="BG60" s="105"/>
      <c r="BH60" s="105"/>
      <c r="BI60" s="105"/>
    </row>
    <row r="61" spans="1:61" s="8" customFormat="1" x14ac:dyDescent="0.25">
      <c r="A61" s="16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7"/>
      <c r="N61" s="17"/>
      <c r="O61" s="4"/>
      <c r="P61" s="110"/>
      <c r="Q61" s="111"/>
      <c r="R61" s="111"/>
      <c r="S61" s="110"/>
      <c r="T61" s="110"/>
      <c r="U61" s="110"/>
      <c r="V61" s="110"/>
      <c r="W61" s="110"/>
      <c r="X61" s="81"/>
      <c r="Y61" s="116"/>
      <c r="Z61" s="116"/>
      <c r="AA61" s="117"/>
      <c r="AB61" s="117"/>
      <c r="AC61" s="117"/>
      <c r="AD61" s="117"/>
      <c r="AE61" s="117"/>
      <c r="AF61" s="117"/>
      <c r="AG61" s="105"/>
      <c r="AH61" s="117"/>
      <c r="AI61" s="105"/>
      <c r="AJ61" s="105"/>
      <c r="AK61" s="105"/>
      <c r="AM61" s="4"/>
      <c r="AN61" s="110"/>
      <c r="AO61" s="111"/>
      <c r="AP61" s="111"/>
      <c r="AQ61" s="110"/>
      <c r="AR61" s="110"/>
      <c r="AS61" s="110"/>
      <c r="AT61" s="110"/>
      <c r="AU61" s="110"/>
      <c r="AV61" s="81"/>
      <c r="AW61" s="116"/>
      <c r="AX61" s="116"/>
      <c r="AY61" s="117"/>
      <c r="AZ61" s="117"/>
      <c r="BA61" s="117"/>
      <c r="BB61" s="117"/>
      <c r="BC61" s="117"/>
      <c r="BD61" s="117"/>
      <c r="BE61" s="105"/>
      <c r="BF61" s="117"/>
      <c r="BG61" s="105"/>
      <c r="BH61" s="105"/>
      <c r="BI61" s="105"/>
    </row>
    <row r="62" spans="1:61" s="8" customFormat="1" x14ac:dyDescent="0.25">
      <c r="A62" s="16"/>
      <c r="B62" s="1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4"/>
      <c r="P62" s="110"/>
      <c r="Q62" s="110"/>
      <c r="R62" s="110"/>
      <c r="S62" s="110"/>
      <c r="T62" s="110"/>
      <c r="U62" s="110"/>
      <c r="V62" s="110"/>
      <c r="W62" s="110"/>
      <c r="X62" s="81"/>
      <c r="Y62" s="116"/>
      <c r="Z62" s="116"/>
      <c r="AA62" s="117"/>
      <c r="AB62" s="117"/>
      <c r="AC62" s="117"/>
      <c r="AD62" s="117"/>
      <c r="AE62" s="117"/>
      <c r="AF62" s="117"/>
      <c r="AG62" s="105"/>
      <c r="AH62" s="117"/>
      <c r="AI62" s="105"/>
      <c r="AJ62" s="105"/>
      <c r="AK62" s="105"/>
      <c r="AM62" s="4"/>
      <c r="AN62" s="110"/>
      <c r="AO62" s="110"/>
      <c r="AP62" s="110"/>
      <c r="AQ62" s="110"/>
      <c r="AR62" s="110"/>
      <c r="AS62" s="110"/>
      <c r="AT62" s="110"/>
      <c r="AU62" s="110"/>
      <c r="AV62" s="81"/>
      <c r="AW62" s="116"/>
      <c r="AX62" s="116"/>
      <c r="AY62" s="117"/>
      <c r="AZ62" s="117"/>
      <c r="BA62" s="117"/>
      <c r="BB62" s="117"/>
      <c r="BC62" s="117"/>
      <c r="BD62" s="117"/>
      <c r="BE62" s="105"/>
      <c r="BF62" s="117"/>
      <c r="BG62" s="105"/>
      <c r="BH62" s="105"/>
      <c r="BI62" s="105"/>
    </row>
    <row r="63" spans="1:61" s="8" customFormat="1" x14ac:dyDescent="0.25">
      <c r="A63" s="16"/>
      <c r="B63" s="1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4"/>
      <c r="P63" s="110"/>
      <c r="Q63" s="110"/>
      <c r="R63" s="110"/>
      <c r="S63" s="110"/>
      <c r="T63" s="110"/>
      <c r="U63" s="110"/>
      <c r="V63" s="110"/>
      <c r="W63" s="110"/>
      <c r="X63" s="81"/>
      <c r="Y63" s="116"/>
      <c r="Z63" s="116"/>
      <c r="AA63" s="117"/>
      <c r="AB63" s="117"/>
      <c r="AC63" s="117"/>
      <c r="AD63" s="117"/>
      <c r="AE63" s="117"/>
      <c r="AF63" s="117"/>
      <c r="AG63" s="105"/>
      <c r="AH63" s="117"/>
      <c r="AI63" s="105"/>
      <c r="AJ63" s="105"/>
      <c r="AK63" s="105"/>
      <c r="AM63" s="4"/>
      <c r="AN63" s="110"/>
      <c r="AO63" s="110"/>
      <c r="AP63" s="110"/>
      <c r="AQ63" s="110"/>
      <c r="AR63" s="110"/>
      <c r="AS63" s="110"/>
      <c r="AT63" s="110"/>
      <c r="AU63" s="110"/>
      <c r="AV63" s="81"/>
      <c r="AW63" s="116"/>
      <c r="AX63" s="116"/>
      <c r="AY63" s="117"/>
      <c r="AZ63" s="117"/>
      <c r="BA63" s="117"/>
      <c r="BB63" s="117"/>
      <c r="BC63" s="117"/>
      <c r="BD63" s="117"/>
      <c r="BE63" s="105"/>
      <c r="BF63" s="117"/>
      <c r="BG63" s="105"/>
      <c r="BH63" s="105"/>
      <c r="BI63" s="105"/>
    </row>
    <row r="64" spans="1:61" s="8" customFormat="1" x14ac:dyDescent="0.25">
      <c r="A64" s="16"/>
      <c r="M64" s="17"/>
      <c r="N64" s="17"/>
      <c r="O64" s="4"/>
      <c r="P64" s="110"/>
      <c r="Q64" s="110"/>
      <c r="R64" s="110"/>
      <c r="S64" s="111"/>
      <c r="T64" s="111"/>
      <c r="U64" s="111"/>
      <c r="V64" s="110"/>
      <c r="W64" s="17"/>
      <c r="X64" s="62"/>
      <c r="Y64" s="106"/>
      <c r="Z64" s="106"/>
      <c r="AA64" s="117"/>
      <c r="AB64" s="117"/>
      <c r="AC64" s="117"/>
      <c r="AD64" s="117"/>
      <c r="AE64" s="117"/>
      <c r="AF64" s="117"/>
      <c r="AG64" s="105"/>
      <c r="AH64" s="117"/>
      <c r="AI64" s="105"/>
      <c r="AJ64" s="105"/>
      <c r="AK64" s="105"/>
      <c r="AM64" s="4"/>
      <c r="AN64" s="110"/>
      <c r="AO64" s="110"/>
      <c r="AP64" s="110"/>
      <c r="AQ64" s="111"/>
      <c r="AR64" s="111"/>
      <c r="AS64" s="111"/>
      <c r="AT64" s="110"/>
      <c r="AU64" s="17"/>
      <c r="AV64" s="62"/>
      <c r="AW64" s="106"/>
      <c r="AX64" s="106"/>
      <c r="AY64" s="117"/>
      <c r="AZ64" s="117"/>
      <c r="BA64" s="117"/>
      <c r="BB64" s="117"/>
      <c r="BC64" s="117"/>
      <c r="BD64" s="117"/>
      <c r="BE64" s="105"/>
      <c r="BF64" s="117"/>
      <c r="BG64" s="105"/>
      <c r="BH64" s="105"/>
      <c r="BI64" s="105"/>
    </row>
    <row r="65" spans="1:61" s="8" customFormat="1" x14ac:dyDescent="0.25">
      <c r="A65" s="16"/>
      <c r="M65" s="17"/>
      <c r="N65" s="17"/>
      <c r="O65" s="4"/>
      <c r="P65" s="110"/>
      <c r="Q65" s="111"/>
      <c r="R65" s="111"/>
      <c r="S65" s="110"/>
      <c r="T65" s="110"/>
      <c r="U65" s="111"/>
      <c r="V65" s="110"/>
      <c r="W65" s="112"/>
      <c r="X65" s="80"/>
      <c r="Y65" s="117"/>
      <c r="Z65" s="117"/>
      <c r="AA65" s="117"/>
      <c r="AB65" s="117"/>
      <c r="AC65" s="117"/>
      <c r="AD65" s="117"/>
      <c r="AE65" s="117"/>
      <c r="AF65" s="117"/>
      <c r="AG65" s="105"/>
      <c r="AH65" s="117"/>
      <c r="AI65" s="105"/>
      <c r="AJ65" s="105"/>
      <c r="AK65" s="105"/>
      <c r="AM65" s="4"/>
      <c r="AN65" s="110"/>
      <c r="AO65" s="111"/>
      <c r="AP65" s="111"/>
      <c r="AQ65" s="110"/>
      <c r="AR65" s="110"/>
      <c r="AS65" s="111"/>
      <c r="AT65" s="110"/>
      <c r="AU65" s="112"/>
      <c r="AV65" s="80"/>
      <c r="AW65" s="117"/>
      <c r="AX65" s="117"/>
      <c r="AY65" s="117"/>
      <c r="AZ65" s="117"/>
      <c r="BA65" s="117"/>
      <c r="BB65" s="117"/>
      <c r="BC65" s="117"/>
      <c r="BD65" s="117"/>
      <c r="BE65" s="105"/>
      <c r="BF65" s="117"/>
      <c r="BG65" s="105"/>
      <c r="BH65" s="105"/>
      <c r="BI65" s="105"/>
    </row>
    <row r="66" spans="1:61" s="8" customFormat="1" x14ac:dyDescent="0.25"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17"/>
      <c r="N66" s="17"/>
      <c r="O66" s="113"/>
      <c r="P66" s="110"/>
      <c r="Q66" s="110"/>
      <c r="R66" s="110"/>
      <c r="S66" s="110"/>
      <c r="T66" s="110"/>
      <c r="U66" s="110"/>
      <c r="V66" s="110"/>
      <c r="W66" s="112"/>
      <c r="X66" s="80"/>
      <c r="Y66" s="117"/>
      <c r="Z66" s="117"/>
      <c r="AA66" s="117"/>
      <c r="AB66" s="117"/>
      <c r="AC66" s="117"/>
      <c r="AD66" s="117"/>
      <c r="AE66" s="117"/>
      <c r="AF66" s="117"/>
      <c r="AG66" s="105"/>
      <c r="AH66" s="117"/>
      <c r="AI66" s="105"/>
      <c r="AJ66" s="105"/>
      <c r="AK66" s="105"/>
    </row>
    <row r="67" spans="1:61" s="8" customFormat="1" x14ac:dyDescent="0.25">
      <c r="A67" s="8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O67" s="16"/>
      <c r="P67" s="81"/>
      <c r="Q67" s="81"/>
      <c r="R67" s="81"/>
      <c r="S67" s="81"/>
      <c r="T67" s="81"/>
      <c r="U67" s="81"/>
      <c r="V67" s="81"/>
      <c r="W67" s="62"/>
      <c r="X67" s="62"/>
      <c r="Y67" s="62"/>
      <c r="Z67" s="62"/>
      <c r="AA67" s="62"/>
      <c r="AB67" s="62"/>
    </row>
    <row r="68" spans="1:61" s="8" customFormat="1" x14ac:dyDescent="0.25">
      <c r="A68" s="16"/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O68" s="16"/>
      <c r="P68" s="81"/>
      <c r="Q68" s="81"/>
      <c r="R68" s="81"/>
      <c r="S68" s="81"/>
      <c r="T68" s="81"/>
      <c r="U68" s="81"/>
      <c r="V68" s="81"/>
    </row>
    <row r="69" spans="1:61" s="8" customFormat="1" x14ac:dyDescent="0.25">
      <c r="A69" s="16"/>
      <c r="B69" s="153"/>
      <c r="C69" s="153"/>
      <c r="D69" s="153"/>
      <c r="E69" s="154"/>
      <c r="F69" s="155"/>
      <c r="G69" s="153"/>
      <c r="H69" s="153"/>
      <c r="I69" s="153"/>
      <c r="J69" s="153"/>
      <c r="K69" s="153"/>
      <c r="L69" s="153"/>
      <c r="O69" s="5"/>
      <c r="P69" s="81"/>
      <c r="Q69" s="81"/>
      <c r="R69" s="81"/>
      <c r="S69" s="81"/>
      <c r="T69" s="81"/>
      <c r="U69" s="81"/>
      <c r="V69" s="81"/>
    </row>
    <row r="70" spans="1:61" s="8" customFormat="1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O70" s="38"/>
      <c r="P70" s="81"/>
      <c r="Q70" s="81"/>
      <c r="R70" s="81"/>
      <c r="S70" s="81"/>
      <c r="T70" s="81"/>
      <c r="U70" s="81"/>
      <c r="V70" s="81"/>
      <c r="W70" s="17"/>
      <c r="X70" s="17"/>
      <c r="Y70" s="17"/>
      <c r="Z70" s="17"/>
      <c r="AA70" s="17"/>
      <c r="AB70" s="17"/>
    </row>
    <row r="71" spans="1:61" s="8" customFormat="1" x14ac:dyDescent="0.25">
      <c r="A71" s="16"/>
      <c r="B71" s="17"/>
      <c r="C71" s="17"/>
      <c r="D71" s="17"/>
      <c r="E71" s="152"/>
      <c r="F71" s="17"/>
      <c r="G71" s="17"/>
      <c r="H71" s="17"/>
      <c r="I71" s="17"/>
      <c r="J71" s="17"/>
      <c r="K71" s="17"/>
      <c r="L71" s="17"/>
      <c r="P71" s="65"/>
      <c r="Q71" s="65"/>
      <c r="R71" s="65"/>
      <c r="S71" s="65"/>
      <c r="T71" s="65"/>
      <c r="U71" s="65"/>
      <c r="V71" s="65"/>
    </row>
    <row r="72" spans="1:61" s="8" customFormat="1" ht="25.5" customHeight="1" x14ac:dyDescent="0.25">
      <c r="A72" s="16"/>
      <c r="B72" s="17"/>
      <c r="C72" s="17"/>
      <c r="D72" s="17"/>
      <c r="E72" s="152"/>
      <c r="F72" s="17"/>
      <c r="G72" s="17"/>
      <c r="H72" s="17"/>
      <c r="I72" s="17"/>
      <c r="J72" s="17"/>
      <c r="K72" s="17"/>
      <c r="L72" s="17"/>
      <c r="O72" s="108"/>
      <c r="P72" s="76"/>
      <c r="Q72" s="76"/>
      <c r="R72" s="76"/>
      <c r="S72" s="76"/>
      <c r="T72" s="76"/>
      <c r="U72" s="76"/>
      <c r="V72" s="76"/>
    </row>
    <row r="73" spans="1:61" s="8" customFormat="1" x14ac:dyDescent="0.25">
      <c r="A73" s="16"/>
      <c r="B73" s="153"/>
      <c r="C73" s="153"/>
      <c r="D73" s="152"/>
      <c r="E73" s="17"/>
      <c r="F73" s="17"/>
      <c r="G73" s="17"/>
      <c r="H73" s="17"/>
      <c r="I73" s="17"/>
      <c r="J73" s="17"/>
      <c r="K73" s="17"/>
      <c r="L73" s="17"/>
      <c r="O73" s="114"/>
    </row>
    <row r="74" spans="1:61" s="8" customFormat="1" x14ac:dyDescent="0.25">
      <c r="A74" s="16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O74" s="114"/>
    </row>
    <row r="75" spans="1:61" s="8" customFormat="1" x14ac:dyDescent="0.25">
      <c r="A75" s="16"/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O75" s="13"/>
    </row>
    <row r="76" spans="1:61" s="8" customFormat="1" x14ac:dyDescent="0.25">
      <c r="A76" s="16"/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O76" s="13"/>
    </row>
    <row r="77" spans="1:61" s="8" customFormat="1" x14ac:dyDescent="0.25">
      <c r="A77" s="16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O77" s="13"/>
    </row>
    <row r="78" spans="1:61" s="8" customFormat="1" x14ac:dyDescent="0.25">
      <c r="O78" s="13"/>
    </row>
    <row r="79" spans="1:61" s="8" customFormat="1" x14ac:dyDescent="0.25">
      <c r="O79" s="13"/>
    </row>
    <row r="80" spans="1:61" s="8" customFormat="1" x14ac:dyDescent="0.25">
      <c r="O80" s="13"/>
    </row>
    <row r="81" spans="1:60" s="8" customFormat="1" x14ac:dyDescent="0.25">
      <c r="O81" s="13"/>
    </row>
    <row r="82" spans="1:60" s="8" customFormat="1" x14ac:dyDescent="0.25">
      <c r="O82" s="13"/>
    </row>
    <row r="83" spans="1:60" s="8" customFormat="1" x14ac:dyDescent="0.25">
      <c r="O83" s="13"/>
    </row>
    <row r="84" spans="1:60" s="8" customFormat="1" x14ac:dyDescent="0.25"/>
    <row r="85" spans="1:60" s="8" customFormat="1" x14ac:dyDescent="0.25"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</row>
    <row r="86" spans="1:60" s="8" customFormat="1" x14ac:dyDescent="0.25">
      <c r="A86" s="38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</row>
    <row r="87" spans="1:60" s="8" customFormat="1" x14ac:dyDescent="0.25">
      <c r="A87" s="16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</row>
    <row r="88" spans="1:60" s="8" customFormat="1" x14ac:dyDescent="0.25">
      <c r="A88" s="156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7"/>
      <c r="N88" s="17"/>
      <c r="O88" s="17"/>
      <c r="P88" s="17"/>
      <c r="Q88" s="17"/>
      <c r="R88" s="17"/>
      <c r="S88" s="17"/>
      <c r="T88" s="17"/>
      <c r="U88" s="17"/>
      <c r="V88" s="158"/>
      <c r="W88" s="158"/>
    </row>
    <row r="89" spans="1:60" s="8" customFormat="1" x14ac:dyDescent="0.25"/>
    <row r="90" spans="1:60" s="8" customFormat="1" x14ac:dyDescent="0.25"/>
    <row r="91" spans="1:60" s="8" customFormat="1" ht="50.1" customHeight="1" x14ac:dyDescent="0.25">
      <c r="O91" s="108"/>
      <c r="P91" s="76"/>
      <c r="Q91" s="76"/>
      <c r="R91" s="76"/>
      <c r="S91" s="76"/>
      <c r="T91" s="76"/>
      <c r="U91" s="76"/>
      <c r="V91" s="76"/>
      <c r="W91" s="76"/>
      <c r="X91" s="76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7"/>
      <c r="AM91" s="17"/>
    </row>
    <row r="92" spans="1:60" s="8" customFormat="1" ht="50.1" customHeight="1" x14ac:dyDescent="0.25">
      <c r="O92" s="4"/>
      <c r="P92" s="110"/>
      <c r="Q92" s="110"/>
      <c r="R92" s="110"/>
      <c r="S92" s="110"/>
      <c r="T92" s="110"/>
      <c r="U92" s="110"/>
      <c r="V92" s="110"/>
      <c r="W92" s="110"/>
      <c r="X92" s="81"/>
      <c r="Y92" s="116"/>
      <c r="Z92" s="116"/>
      <c r="AA92" s="117"/>
      <c r="AB92" s="117"/>
      <c r="AC92" s="117"/>
      <c r="AD92" s="117"/>
      <c r="AE92" s="117"/>
      <c r="AF92" s="117"/>
      <c r="AG92" s="117"/>
      <c r="AH92" s="106"/>
      <c r="AI92" s="106"/>
      <c r="AJ92" s="106"/>
      <c r="AK92" s="106"/>
    </row>
    <row r="93" spans="1:60" s="8" customFormat="1" ht="50.1" customHeight="1" x14ac:dyDescent="0.25">
      <c r="O93" s="4"/>
      <c r="P93" s="110"/>
      <c r="Q93" s="110"/>
      <c r="R93" s="110"/>
      <c r="S93" s="110"/>
      <c r="T93" s="110"/>
      <c r="U93" s="111"/>
      <c r="V93" s="110"/>
      <c r="W93" s="110"/>
      <c r="X93" s="81"/>
      <c r="Y93" s="116"/>
      <c r="Z93" s="116"/>
      <c r="AA93" s="117"/>
      <c r="AB93" s="117"/>
      <c r="AC93" s="117"/>
      <c r="AD93" s="117"/>
      <c r="AE93" s="117"/>
      <c r="AF93" s="117"/>
      <c r="AG93" s="105"/>
      <c r="AH93" s="117"/>
      <c r="AI93" s="105"/>
      <c r="AJ93" s="105"/>
      <c r="AK93" s="105"/>
      <c r="AL93" s="159"/>
      <c r="AM93" s="159"/>
    </row>
    <row r="94" spans="1:60" s="8" customFormat="1" ht="50.1" customHeight="1" x14ac:dyDescent="0.25">
      <c r="O94" s="4"/>
      <c r="P94" s="110"/>
      <c r="Q94" s="110"/>
      <c r="R94" s="110"/>
      <c r="S94" s="110"/>
      <c r="T94" s="110"/>
      <c r="U94" s="110"/>
      <c r="V94" s="110"/>
      <c r="W94" s="110"/>
      <c r="X94" s="81"/>
      <c r="Y94" s="116"/>
      <c r="Z94" s="116"/>
      <c r="AA94" s="117"/>
      <c r="AB94" s="117"/>
      <c r="AC94" s="117"/>
      <c r="AD94" s="117"/>
      <c r="AE94" s="117"/>
      <c r="AF94" s="117"/>
      <c r="AG94" s="105"/>
      <c r="AH94" s="117"/>
      <c r="AI94" s="105"/>
      <c r="AJ94" s="105"/>
      <c r="AK94" s="105"/>
      <c r="AL94" s="160"/>
      <c r="AM94" s="160"/>
    </row>
    <row r="95" spans="1:60" s="8" customFormat="1" ht="50.1" customHeight="1" x14ac:dyDescent="0.25">
      <c r="O95" s="4"/>
      <c r="P95" s="110"/>
      <c r="Q95" s="110"/>
      <c r="R95" s="110"/>
      <c r="S95" s="110"/>
      <c r="T95" s="110"/>
      <c r="U95" s="110"/>
      <c r="V95" s="110"/>
      <c r="W95" s="110"/>
      <c r="X95" s="81"/>
      <c r="Y95" s="116"/>
      <c r="Z95" s="116"/>
      <c r="AA95" s="117"/>
      <c r="AB95" s="117"/>
      <c r="AC95" s="117"/>
      <c r="AD95" s="117"/>
      <c r="AE95" s="117"/>
      <c r="AF95" s="116"/>
      <c r="AG95" s="105"/>
      <c r="AH95" s="117"/>
      <c r="AI95" s="105"/>
      <c r="AJ95" s="105"/>
      <c r="AK95" s="105"/>
      <c r="AL95" s="159"/>
      <c r="AM95" s="159"/>
    </row>
    <row r="96" spans="1:60" s="29" customFormat="1" ht="50.1" customHeight="1" x14ac:dyDescent="0.25">
      <c r="M96" s="8"/>
      <c r="N96" s="8"/>
      <c r="O96" s="4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60"/>
      <c r="AM96" s="160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</row>
    <row r="97" spans="15:39" ht="50.1" customHeight="1" x14ac:dyDescent="0.25">
      <c r="O97" s="4"/>
      <c r="P97" s="110"/>
      <c r="Q97" s="110"/>
      <c r="R97" s="110"/>
      <c r="S97" s="110"/>
      <c r="T97" s="110"/>
      <c r="U97" s="110"/>
      <c r="V97" s="110"/>
      <c r="W97" s="110"/>
      <c r="X97" s="81"/>
      <c r="Y97" s="116"/>
      <c r="Z97" s="116"/>
      <c r="AA97" s="117"/>
      <c r="AB97" s="117"/>
      <c r="AC97" s="117"/>
      <c r="AD97" s="117"/>
      <c r="AE97" s="117"/>
      <c r="AF97" s="116"/>
      <c r="AG97" s="105"/>
      <c r="AH97" s="117"/>
      <c r="AI97" s="105"/>
      <c r="AJ97" s="105"/>
      <c r="AK97" s="105"/>
      <c r="AL97" s="159"/>
      <c r="AM97" s="159"/>
    </row>
    <row r="98" spans="15:39" ht="50.1" customHeight="1" x14ac:dyDescent="0.25">
      <c r="O98" s="4"/>
      <c r="P98" s="110"/>
      <c r="Q98" s="111"/>
      <c r="R98" s="111"/>
      <c r="S98" s="110"/>
      <c r="T98" s="110"/>
      <c r="U98" s="110"/>
      <c r="V98" s="110"/>
      <c r="W98" s="110"/>
      <c r="X98" s="81"/>
      <c r="Y98" s="116"/>
      <c r="Z98" s="116"/>
      <c r="AA98" s="117"/>
      <c r="AB98" s="117"/>
      <c r="AC98" s="117"/>
      <c r="AD98" s="117"/>
      <c r="AE98" s="117"/>
      <c r="AF98" s="117"/>
      <c r="AG98" s="105"/>
      <c r="AH98" s="117"/>
      <c r="AI98" s="105"/>
      <c r="AJ98" s="105"/>
      <c r="AK98" s="105"/>
      <c r="AL98" s="160"/>
      <c r="AM98" s="160"/>
    </row>
    <row r="99" spans="15:39" ht="50.1" customHeight="1" x14ac:dyDescent="0.25">
      <c r="O99" s="4"/>
      <c r="P99" s="110"/>
      <c r="Q99" s="110"/>
      <c r="R99" s="110"/>
      <c r="S99" s="110"/>
      <c r="T99" s="110"/>
      <c r="U99" s="110"/>
      <c r="V99" s="110"/>
      <c r="W99" s="110"/>
      <c r="X99" s="81"/>
      <c r="Y99" s="116"/>
      <c r="Z99" s="116"/>
      <c r="AA99" s="117"/>
      <c r="AB99" s="117"/>
      <c r="AC99" s="117"/>
      <c r="AD99" s="117"/>
      <c r="AE99" s="117"/>
      <c r="AF99" s="117"/>
      <c r="AG99" s="105"/>
      <c r="AH99" s="117"/>
      <c r="AI99" s="105"/>
      <c r="AJ99" s="105"/>
      <c r="AK99" s="105"/>
      <c r="AL99" s="159"/>
      <c r="AM99" s="159"/>
    </row>
    <row r="100" spans="15:39" ht="50.1" customHeight="1" x14ac:dyDescent="0.25">
      <c r="O100" s="4"/>
      <c r="P100" s="110"/>
      <c r="Q100" s="110"/>
      <c r="R100" s="110"/>
      <c r="S100" s="110"/>
      <c r="T100" s="110"/>
      <c r="U100" s="110"/>
      <c r="V100" s="110"/>
      <c r="W100" s="110"/>
      <c r="X100" s="81"/>
      <c r="Y100" s="116"/>
      <c r="Z100" s="116"/>
      <c r="AA100" s="117"/>
      <c r="AB100" s="117"/>
      <c r="AC100" s="117"/>
      <c r="AD100" s="117"/>
      <c r="AE100" s="117"/>
      <c r="AF100" s="117"/>
      <c r="AG100" s="105"/>
      <c r="AH100" s="117"/>
      <c r="AI100" s="105"/>
      <c r="AJ100" s="105"/>
      <c r="AK100" s="105"/>
      <c r="AL100" s="160"/>
      <c r="AM100" s="160"/>
    </row>
    <row r="101" spans="15:39" ht="50.1" customHeight="1" x14ac:dyDescent="0.25">
      <c r="O101" s="4"/>
      <c r="P101" s="110"/>
      <c r="Q101" s="110"/>
      <c r="R101" s="110"/>
      <c r="S101" s="111"/>
      <c r="T101" s="111"/>
      <c r="U101" s="111"/>
      <c r="V101" s="110"/>
      <c r="W101" s="17"/>
      <c r="X101" s="62"/>
      <c r="Y101" s="106"/>
      <c r="Z101" s="106"/>
      <c r="AA101" s="117"/>
      <c r="AB101" s="117"/>
      <c r="AC101" s="117"/>
      <c r="AD101" s="117"/>
      <c r="AE101" s="117"/>
      <c r="AF101" s="117"/>
      <c r="AG101" s="105"/>
      <c r="AH101" s="117"/>
      <c r="AI101" s="105"/>
      <c r="AJ101" s="105"/>
      <c r="AK101" s="105"/>
      <c r="AL101" s="159"/>
      <c r="AM101" s="160"/>
    </row>
    <row r="102" spans="15:39" ht="50.1" customHeight="1" x14ac:dyDescent="0.25">
      <c r="O102" s="4"/>
      <c r="P102" s="110"/>
      <c r="Q102" s="111"/>
      <c r="R102" s="111"/>
      <c r="S102" s="110"/>
      <c r="T102" s="110"/>
      <c r="U102" s="111"/>
      <c r="V102" s="110"/>
      <c r="W102" s="112"/>
      <c r="X102" s="80"/>
      <c r="Y102" s="117"/>
      <c r="Z102" s="117"/>
      <c r="AA102" s="117"/>
      <c r="AB102" s="117"/>
      <c r="AC102" s="117"/>
      <c r="AD102" s="117"/>
      <c r="AE102" s="117"/>
      <c r="AF102" s="117"/>
      <c r="AG102" s="105"/>
      <c r="AH102" s="117"/>
      <c r="AI102" s="105"/>
      <c r="AJ102" s="105"/>
      <c r="AK102" s="105"/>
      <c r="AL102" s="160"/>
      <c r="AM102" s="160"/>
    </row>
    <row r="103" spans="15:39" ht="50.1" customHeight="1" x14ac:dyDescent="0.25">
      <c r="O103" s="113"/>
      <c r="P103" s="110"/>
      <c r="Q103" s="110"/>
      <c r="R103" s="110"/>
      <c r="S103" s="110"/>
      <c r="T103" s="110"/>
      <c r="U103" s="110"/>
      <c r="V103" s="110"/>
      <c r="W103" s="112"/>
      <c r="X103" s="80"/>
      <c r="Y103" s="117"/>
      <c r="Z103" s="117"/>
      <c r="AA103" s="117"/>
      <c r="AB103" s="117"/>
      <c r="AC103" s="117"/>
      <c r="AD103" s="117"/>
      <c r="AE103" s="117"/>
      <c r="AF103" s="117"/>
      <c r="AG103" s="105"/>
      <c r="AH103" s="117"/>
      <c r="AI103" s="105"/>
      <c r="AJ103" s="105"/>
      <c r="AK103" s="105"/>
    </row>
  </sheetData>
  <mergeCells count="2">
    <mergeCell ref="O23:O24"/>
    <mergeCell ref="A39:G39"/>
  </mergeCells>
  <hyperlinks>
    <hyperlink ref="A39" r:id="rId1"/>
  </hyperlinks>
  <pageMargins left="0.39370078740157483" right="0.11811023622047245" top="0.78740157480314965" bottom="0.78740157480314965" header="0.31496062992125984" footer="0.31496062992125984"/>
  <pageSetup paperSize="9" scale="90" orientation="portrait" r:id="rId2"/>
  <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'Tab 2'!O92:AK92</xm:f>
              <xm:sqref>AL92</xm:sqref>
            </x14:sparkline>
            <x14:sparkline>
              <xm:f>'Tab 2'!O93:AK93</xm:f>
              <xm:sqref>AM92</xm:sqref>
            </x14:sparkline>
            <x14:sparkline>
              <xm:f>'Tab 2'!O94:AK94</xm:f>
              <xm:sqref>AL94</xm:sqref>
            </x14:sparkline>
            <x14:sparkline>
              <xm:f>'Tab 2'!O95:AK95</xm:f>
              <xm:sqref>AM94</xm:sqref>
            </x14:sparkline>
            <x14:sparkline>
              <xm:f>'Tab 2'!O96:AK96</xm:f>
              <xm:sqref>AL96</xm:sqref>
            </x14:sparkline>
            <x14:sparkline>
              <xm:f>'Tab 2'!O97:AK97</xm:f>
              <xm:sqref>AM96</xm:sqref>
            </x14:sparkline>
            <x14:sparkline>
              <xm:f>'Tab 2'!O98:AK98</xm:f>
              <xm:sqref>AL98</xm:sqref>
            </x14:sparkline>
            <x14:sparkline>
              <xm:f>'Tab 2'!O99:AK99</xm:f>
              <xm:sqref>AM98</xm:sqref>
            </x14:sparkline>
            <x14:sparkline>
              <xm:f>'Tab 2'!O100:AK100</xm:f>
              <xm:sqref>AL100</xm:sqref>
            </x14:sparkline>
            <x14:sparkline>
              <xm:f>'Tab 2'!O101:AK101</xm:f>
              <xm:sqref>AM100</xm:sqref>
            </x14:sparkline>
            <x14:sparkline>
              <xm:f>'Tab 2'!O102:AK102</xm:f>
              <xm:sqref>AL102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4"/>
  <sheetViews>
    <sheetView topLeftCell="A10" workbookViewId="0">
      <selection activeCell="J23" sqref="J23"/>
    </sheetView>
  </sheetViews>
  <sheetFormatPr defaultRowHeight="15" x14ac:dyDescent="0.25"/>
  <cols>
    <col min="1" max="1" width="5" customWidth="1"/>
    <col min="2" max="2" width="6" customWidth="1"/>
    <col min="3" max="3" width="8.28515625" customWidth="1"/>
    <col min="4" max="4" width="7.5703125" customWidth="1"/>
    <col min="5" max="5" width="8.140625" customWidth="1"/>
    <col min="6" max="6" width="7.85546875" style="29" customWidth="1"/>
    <col min="7" max="7" width="6.28515625" customWidth="1"/>
    <col min="8" max="8" width="9.140625" customWidth="1"/>
    <col min="9" max="9" width="6" customWidth="1"/>
    <col min="10" max="10" width="6.28515625" customWidth="1"/>
    <col min="11" max="11" width="8" style="29" customWidth="1"/>
    <col min="12" max="12" width="8.28515625" customWidth="1"/>
    <col min="13" max="13" width="6" style="29" customWidth="1"/>
    <col min="14" max="14" width="9.28515625" customWidth="1"/>
    <col min="15" max="15" width="8" style="29" customWidth="1"/>
    <col min="16" max="32" width="9.140625" style="8"/>
  </cols>
  <sheetData>
    <row r="2" spans="1:26" ht="29.25" customHeight="1" x14ac:dyDescent="0.25">
      <c r="A2" s="9" t="s">
        <v>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19.5" customHeight="1" x14ac:dyDescent="0.25">
      <c r="A3" s="135" t="s">
        <v>2</v>
      </c>
      <c r="B3" s="137" t="s">
        <v>18</v>
      </c>
      <c r="C3" s="138"/>
      <c r="D3" s="138"/>
      <c r="E3" s="138"/>
      <c r="F3" s="138"/>
      <c r="G3" s="139"/>
      <c r="H3" s="137" t="s">
        <v>19</v>
      </c>
      <c r="I3" s="138"/>
      <c r="J3" s="138"/>
      <c r="K3" s="138"/>
      <c r="L3" s="138"/>
      <c r="M3" s="138"/>
      <c r="N3" s="140" t="s">
        <v>8</v>
      </c>
      <c r="O3" s="100"/>
    </row>
    <row r="4" spans="1:26" ht="45" x14ac:dyDescent="0.25">
      <c r="A4" s="136"/>
      <c r="B4" s="18" t="s">
        <v>9</v>
      </c>
      <c r="C4" s="19" t="s">
        <v>10</v>
      </c>
      <c r="D4" s="18" t="s">
        <v>11</v>
      </c>
      <c r="E4" s="20" t="s">
        <v>12</v>
      </c>
      <c r="F4" s="58" t="s">
        <v>43</v>
      </c>
      <c r="G4" s="19" t="s">
        <v>47</v>
      </c>
      <c r="H4" s="21" t="s">
        <v>6</v>
      </c>
      <c r="I4" s="18" t="s">
        <v>13</v>
      </c>
      <c r="J4" s="18" t="s">
        <v>14</v>
      </c>
      <c r="K4" s="21" t="s">
        <v>12</v>
      </c>
      <c r="L4" s="59" t="s">
        <v>5</v>
      </c>
      <c r="M4" s="19" t="s">
        <v>47</v>
      </c>
      <c r="N4" s="141"/>
      <c r="O4" s="100"/>
      <c r="P4" s="166"/>
      <c r="Q4" s="166"/>
      <c r="R4" s="166"/>
      <c r="S4" s="166"/>
      <c r="T4" s="166"/>
      <c r="U4" s="166"/>
      <c r="V4" s="167"/>
      <c r="W4" s="167"/>
      <c r="X4" s="167"/>
      <c r="Y4" s="168"/>
    </row>
    <row r="5" spans="1:26" x14ac:dyDescent="0.25">
      <c r="A5" s="1">
        <v>2001</v>
      </c>
      <c r="B5" s="43">
        <v>0</v>
      </c>
      <c r="C5" s="54">
        <v>4460</v>
      </c>
      <c r="D5" s="54">
        <v>745</v>
      </c>
      <c r="E5" s="54">
        <v>1190.2</v>
      </c>
      <c r="F5" s="54">
        <v>6395.2</v>
      </c>
      <c r="G5" s="101">
        <v>68.596681290156496</v>
      </c>
      <c r="H5" s="43">
        <v>1939</v>
      </c>
      <c r="I5" s="43">
        <v>0</v>
      </c>
      <c r="J5" s="43">
        <v>27</v>
      </c>
      <c r="K5" s="43">
        <v>961.7</v>
      </c>
      <c r="L5" s="54">
        <v>2927.7</v>
      </c>
      <c r="M5" s="56">
        <v>31.403318709843504</v>
      </c>
      <c r="N5" s="43">
        <v>9322.9</v>
      </c>
      <c r="O5" s="43"/>
      <c r="P5" s="11"/>
      <c r="Q5" s="11"/>
      <c r="R5" s="11"/>
      <c r="S5" s="11"/>
      <c r="T5" s="153"/>
      <c r="U5" s="11"/>
      <c r="V5" s="11"/>
      <c r="W5" s="11"/>
      <c r="X5" s="11"/>
      <c r="Y5" s="17"/>
      <c r="Z5" s="17"/>
    </row>
    <row r="6" spans="1:26" x14ac:dyDescent="0.25">
      <c r="A6" s="1">
        <v>2002</v>
      </c>
      <c r="B6" s="12">
        <v>0</v>
      </c>
      <c r="C6" s="13">
        <v>4460</v>
      </c>
      <c r="D6" s="13">
        <v>745</v>
      </c>
      <c r="E6" s="43">
        <v>962.1</v>
      </c>
      <c r="F6" s="43">
        <v>6167.1</v>
      </c>
      <c r="G6" s="102">
        <v>65.279659581674991</v>
      </c>
      <c r="H6" s="12">
        <v>1939</v>
      </c>
      <c r="I6" s="12">
        <v>0</v>
      </c>
      <c r="J6" s="12">
        <v>27</v>
      </c>
      <c r="K6" s="43">
        <v>1314.1000000000001</v>
      </c>
      <c r="L6" s="43">
        <v>3280.1000000000004</v>
      </c>
      <c r="M6" s="17">
        <v>34.720340418325009</v>
      </c>
      <c r="N6" s="43">
        <v>9447.2000000000007</v>
      </c>
      <c r="O6" s="43"/>
      <c r="P6" s="11"/>
      <c r="Q6" s="11"/>
      <c r="R6" s="11"/>
      <c r="S6" s="11"/>
      <c r="T6" s="153"/>
      <c r="U6" s="11"/>
      <c r="V6" s="11"/>
      <c r="W6" s="11"/>
      <c r="X6" s="11"/>
      <c r="Y6" s="17"/>
      <c r="Z6" s="17"/>
    </row>
    <row r="7" spans="1:26" x14ac:dyDescent="0.25">
      <c r="A7" s="1">
        <v>2003</v>
      </c>
      <c r="B7" s="12">
        <v>121.3</v>
      </c>
      <c r="C7" s="13">
        <v>2256.5</v>
      </c>
      <c r="D7" s="13">
        <v>864.9</v>
      </c>
      <c r="E7" s="13">
        <v>933</v>
      </c>
      <c r="F7" s="43">
        <v>4175.7000000000007</v>
      </c>
      <c r="G7" s="102">
        <v>42.684098622071396</v>
      </c>
      <c r="H7" s="12">
        <v>4291.5</v>
      </c>
      <c r="I7" s="12">
        <v>7.4</v>
      </c>
      <c r="J7" s="12">
        <v>138.80000000000001</v>
      </c>
      <c r="K7" s="13">
        <v>1169.4000000000001</v>
      </c>
      <c r="L7" s="43">
        <v>5607.1</v>
      </c>
      <c r="M7" s="17">
        <v>57.315901377928604</v>
      </c>
      <c r="N7" s="43">
        <v>9782.8000000000011</v>
      </c>
      <c r="O7" s="43"/>
      <c r="P7" s="11"/>
      <c r="Q7" s="11"/>
      <c r="R7" s="11"/>
      <c r="S7" s="11"/>
      <c r="T7" s="153"/>
      <c r="U7" s="11"/>
      <c r="V7" s="11"/>
      <c r="W7" s="11"/>
      <c r="X7" s="11"/>
      <c r="Y7" s="17"/>
      <c r="Z7" s="17"/>
    </row>
    <row r="8" spans="1:26" x14ac:dyDescent="0.25">
      <c r="A8" s="1">
        <v>2004</v>
      </c>
      <c r="B8" s="12">
        <v>121.3</v>
      </c>
      <c r="C8" s="13">
        <v>2404</v>
      </c>
      <c r="D8" s="13">
        <v>884.5</v>
      </c>
      <c r="E8" s="13">
        <v>805.90000000000009</v>
      </c>
      <c r="F8" s="43">
        <v>4215.7000000000007</v>
      </c>
      <c r="G8" s="102">
        <v>39.942961636489393</v>
      </c>
      <c r="H8" s="12">
        <v>4902.5</v>
      </c>
      <c r="I8" s="12">
        <v>21.400000000000002</v>
      </c>
      <c r="J8" s="12">
        <v>144.30000000000001</v>
      </c>
      <c r="K8" s="13">
        <v>1270.4000000000001</v>
      </c>
      <c r="L8" s="43">
        <v>6338.6</v>
      </c>
      <c r="M8" s="17">
        <v>60.057038363510607</v>
      </c>
      <c r="N8" s="43">
        <v>10554.300000000001</v>
      </c>
      <c r="O8" s="43"/>
      <c r="P8" s="11"/>
      <c r="Q8" s="11"/>
      <c r="R8" s="11"/>
      <c r="S8" s="11"/>
      <c r="T8" s="153"/>
      <c r="U8" s="11"/>
      <c r="V8" s="11"/>
      <c r="W8" s="11"/>
      <c r="X8" s="11"/>
      <c r="Y8" s="17"/>
      <c r="Z8" s="17"/>
    </row>
    <row r="9" spans="1:26" x14ac:dyDescent="0.25">
      <c r="A9" s="1">
        <v>2005</v>
      </c>
      <c r="B9" s="12">
        <v>121.3</v>
      </c>
      <c r="C9" s="13">
        <v>2404</v>
      </c>
      <c r="D9" s="13">
        <v>884.5</v>
      </c>
      <c r="E9" s="13">
        <v>805.90000000000009</v>
      </c>
      <c r="F9" s="43">
        <v>4215.7000000000007</v>
      </c>
      <c r="G9" s="102">
        <v>39.942961636489393</v>
      </c>
      <c r="H9" s="12">
        <v>4902.5</v>
      </c>
      <c r="I9" s="12">
        <v>21.400000000000002</v>
      </c>
      <c r="J9" s="12">
        <v>144.30000000000001</v>
      </c>
      <c r="K9" s="13">
        <v>1270.4000000000001</v>
      </c>
      <c r="L9" s="43">
        <v>6338.6</v>
      </c>
      <c r="M9" s="17">
        <v>60.057038363510607</v>
      </c>
      <c r="N9" s="43">
        <v>10554.300000000001</v>
      </c>
      <c r="O9" s="43"/>
      <c r="P9" s="11"/>
      <c r="Q9" s="11"/>
      <c r="R9" s="11"/>
      <c r="S9" s="11"/>
      <c r="T9" s="153"/>
      <c r="U9" s="11"/>
      <c r="V9" s="11"/>
      <c r="W9" s="11"/>
      <c r="X9" s="11"/>
      <c r="Y9" s="17"/>
      <c r="Z9" s="17"/>
    </row>
    <row r="10" spans="1:26" x14ac:dyDescent="0.25">
      <c r="A10" s="1">
        <v>2006</v>
      </c>
      <c r="B10" s="12">
        <v>121.3</v>
      </c>
      <c r="C10" s="13">
        <v>2404</v>
      </c>
      <c r="D10" s="13">
        <v>884.5</v>
      </c>
      <c r="E10" s="13">
        <v>805.90000000000009</v>
      </c>
      <c r="F10" s="43">
        <v>4215.7000000000007</v>
      </c>
      <c r="G10" s="102">
        <v>39.942961636489393</v>
      </c>
      <c r="H10" s="12">
        <v>4902.5</v>
      </c>
      <c r="I10" s="12">
        <v>21.400000000000002</v>
      </c>
      <c r="J10" s="12">
        <v>144.30000000000001</v>
      </c>
      <c r="K10" s="13">
        <v>1270.4000000000001</v>
      </c>
      <c r="L10" s="43">
        <v>6338.6</v>
      </c>
      <c r="M10" s="17">
        <v>60.057038363510607</v>
      </c>
      <c r="N10" s="43">
        <v>10554.300000000001</v>
      </c>
      <c r="O10" s="43"/>
      <c r="P10" s="11"/>
      <c r="Q10" s="11"/>
      <c r="R10" s="11"/>
      <c r="S10" s="11"/>
      <c r="T10" s="153"/>
      <c r="U10" s="11"/>
      <c r="V10" s="11"/>
      <c r="W10" s="11"/>
      <c r="X10" s="11"/>
      <c r="Y10" s="17"/>
      <c r="Z10" s="17"/>
    </row>
    <row r="11" spans="1:26" x14ac:dyDescent="0.25">
      <c r="A11" s="1">
        <v>2007</v>
      </c>
      <c r="B11" s="12">
        <v>121.3</v>
      </c>
      <c r="C11" s="13">
        <v>2404</v>
      </c>
      <c r="D11" s="13">
        <v>884.5</v>
      </c>
      <c r="E11" s="13">
        <v>636.70000000000005</v>
      </c>
      <c r="F11" s="43">
        <v>4046.5</v>
      </c>
      <c r="G11" s="102">
        <v>38.001371110881557</v>
      </c>
      <c r="H11" s="12">
        <v>4902.5</v>
      </c>
      <c r="I11" s="12">
        <v>21.400000000000002</v>
      </c>
      <c r="J11" s="12">
        <v>144.30000000000001</v>
      </c>
      <c r="K11" s="13">
        <v>1533.6000000000001</v>
      </c>
      <c r="L11" s="43">
        <v>6601.8</v>
      </c>
      <c r="M11" s="17">
        <v>61.998628889118457</v>
      </c>
      <c r="N11" s="43">
        <v>10648.3</v>
      </c>
      <c r="O11" s="43"/>
      <c r="P11" s="11"/>
      <c r="Q11" s="11"/>
      <c r="R11" s="11"/>
      <c r="S11" s="11"/>
      <c r="T11" s="153"/>
      <c r="U11" s="11"/>
      <c r="V11" s="11"/>
      <c r="W11" s="11"/>
      <c r="X11" s="11"/>
      <c r="Y11" s="17"/>
      <c r="Z11" s="17"/>
    </row>
    <row r="12" spans="1:26" x14ac:dyDescent="0.25">
      <c r="A12" s="1">
        <v>2008</v>
      </c>
      <c r="B12" s="12">
        <v>121.3</v>
      </c>
      <c r="C12" s="13">
        <v>2194.8000000000002</v>
      </c>
      <c r="D12" s="13">
        <v>1496.6000000000001</v>
      </c>
      <c r="E12" s="13">
        <v>636.70000000000005</v>
      </c>
      <c r="F12" s="43">
        <v>4449.4000000000005</v>
      </c>
      <c r="G12" s="102">
        <v>42.039721083164835</v>
      </c>
      <c r="H12" s="12">
        <v>4461</v>
      </c>
      <c r="I12" s="12">
        <v>0</v>
      </c>
      <c r="J12" s="12">
        <v>143.1</v>
      </c>
      <c r="K12" s="13">
        <v>1530.3000000000002</v>
      </c>
      <c r="L12" s="43">
        <v>6134.4000000000005</v>
      </c>
      <c r="M12" s="17">
        <v>57.960278916835165</v>
      </c>
      <c r="N12" s="43">
        <v>10583.800000000001</v>
      </c>
      <c r="O12" s="43"/>
      <c r="P12" s="11"/>
      <c r="Q12" s="11"/>
      <c r="R12" s="11"/>
      <c r="S12" s="11"/>
      <c r="T12" s="153"/>
      <c r="U12" s="11"/>
      <c r="V12" s="11"/>
      <c r="W12" s="11"/>
      <c r="X12" s="11"/>
      <c r="Y12" s="17"/>
      <c r="Z12" s="17"/>
    </row>
    <row r="13" spans="1:26" x14ac:dyDescent="0.25">
      <c r="A13" s="1">
        <v>2009</v>
      </c>
      <c r="B13" s="12">
        <v>121.3</v>
      </c>
      <c r="C13" s="13">
        <v>2194.8000000000002</v>
      </c>
      <c r="D13" s="13">
        <v>1496.6000000000001</v>
      </c>
      <c r="E13" s="13">
        <v>688.5</v>
      </c>
      <c r="F13" s="43">
        <v>4501.2000000000007</v>
      </c>
      <c r="G13" s="102">
        <v>42.5319613345806</v>
      </c>
      <c r="H13" s="12">
        <v>4461</v>
      </c>
      <c r="I13" s="12">
        <v>0</v>
      </c>
      <c r="J13" s="12">
        <v>143.1</v>
      </c>
      <c r="K13" s="13">
        <v>1477.8000000000002</v>
      </c>
      <c r="L13" s="43">
        <v>6081.9000000000005</v>
      </c>
      <c r="M13" s="17">
        <v>57.468038665419385</v>
      </c>
      <c r="N13" s="43">
        <v>10583.100000000002</v>
      </c>
      <c r="O13" s="43"/>
      <c r="P13" s="11"/>
      <c r="Q13" s="11"/>
      <c r="R13" s="11"/>
      <c r="S13" s="11"/>
      <c r="T13" s="153"/>
      <c r="U13" s="11"/>
      <c r="V13" s="11"/>
      <c r="W13" s="11"/>
      <c r="X13" s="11"/>
      <c r="Y13" s="17"/>
      <c r="Z13" s="17"/>
    </row>
    <row r="14" spans="1:26" x14ac:dyDescent="0.25">
      <c r="A14" s="1">
        <v>2010</v>
      </c>
      <c r="B14" s="12">
        <v>121.3</v>
      </c>
      <c r="C14" s="13">
        <v>2194.8000000000002</v>
      </c>
      <c r="D14" s="13">
        <v>1496.6000000000001</v>
      </c>
      <c r="E14" s="13">
        <v>688.5</v>
      </c>
      <c r="F14" s="43">
        <v>4501.2000000000007</v>
      </c>
      <c r="G14" s="102">
        <v>42.527942857682746</v>
      </c>
      <c r="H14" s="12">
        <v>4461</v>
      </c>
      <c r="I14" s="12">
        <v>0</v>
      </c>
      <c r="J14" s="12">
        <v>143.1</v>
      </c>
      <c r="K14" s="13">
        <v>1478.8000000000002</v>
      </c>
      <c r="L14" s="43">
        <v>6082.9000000000005</v>
      </c>
      <c r="M14" s="17">
        <v>57.472057142317247</v>
      </c>
      <c r="N14" s="43">
        <v>10584.100000000002</v>
      </c>
      <c r="O14" s="43"/>
      <c r="P14" s="11"/>
      <c r="Q14" s="11"/>
      <c r="R14" s="11"/>
      <c r="S14" s="11"/>
      <c r="T14" s="153"/>
      <c r="U14" s="11"/>
      <c r="V14" s="11"/>
      <c r="W14" s="11"/>
      <c r="X14" s="11"/>
      <c r="Y14" s="17"/>
      <c r="Z14" s="17"/>
    </row>
    <row r="15" spans="1:26" x14ac:dyDescent="0.25">
      <c r="A15" s="1">
        <v>2011</v>
      </c>
      <c r="B15" s="12">
        <v>121.3</v>
      </c>
      <c r="C15" s="13">
        <v>2194.8000000000002</v>
      </c>
      <c r="D15" s="13">
        <v>1496.6000000000001</v>
      </c>
      <c r="E15" s="13">
        <v>612.1</v>
      </c>
      <c r="F15" s="43">
        <v>4424.8000000000011</v>
      </c>
      <c r="G15" s="102">
        <v>41.798207082872821</v>
      </c>
      <c r="H15" s="12">
        <v>4461</v>
      </c>
      <c r="I15" s="12">
        <v>0</v>
      </c>
      <c r="J15" s="12">
        <v>143.1</v>
      </c>
      <c r="K15" s="13">
        <v>1557.2</v>
      </c>
      <c r="L15" s="43">
        <v>6161.3</v>
      </c>
      <c r="M15" s="17">
        <v>58.201792917127172</v>
      </c>
      <c r="N15" s="43">
        <v>10586.100000000002</v>
      </c>
      <c r="O15" s="43"/>
      <c r="P15" s="11"/>
      <c r="Q15" s="11"/>
      <c r="R15" s="11"/>
      <c r="S15" s="11"/>
      <c r="T15" s="153"/>
      <c r="U15" s="11"/>
      <c r="V15" s="11"/>
      <c r="W15" s="11"/>
      <c r="X15" s="11"/>
      <c r="Y15" s="17"/>
      <c r="Z15" s="17"/>
    </row>
    <row r="16" spans="1:26" x14ac:dyDescent="0.25">
      <c r="A16" s="1">
        <v>2012</v>
      </c>
      <c r="B16" s="12">
        <v>121.3</v>
      </c>
      <c r="C16" s="13">
        <v>2194.8000000000002</v>
      </c>
      <c r="D16" s="13">
        <v>1496.6000000000001</v>
      </c>
      <c r="E16" s="13">
        <v>543.5</v>
      </c>
      <c r="F16" s="43">
        <v>4356.2000000000007</v>
      </c>
      <c r="G16" s="102">
        <v>41.558069870828646</v>
      </c>
      <c r="H16" s="12">
        <v>4461</v>
      </c>
      <c r="I16" s="12">
        <v>0</v>
      </c>
      <c r="J16" s="12">
        <v>143.1</v>
      </c>
      <c r="K16" s="13">
        <v>1521.9</v>
      </c>
      <c r="L16" s="43">
        <v>6126</v>
      </c>
      <c r="M16" s="17">
        <v>58.441930129171347</v>
      </c>
      <c r="N16" s="43">
        <v>10482.200000000001</v>
      </c>
      <c r="O16" s="43"/>
      <c r="P16" s="11"/>
      <c r="Q16" s="11"/>
      <c r="R16" s="11"/>
      <c r="S16" s="11"/>
      <c r="T16" s="153"/>
      <c r="U16" s="11"/>
      <c r="V16" s="11"/>
      <c r="W16" s="11"/>
      <c r="X16" s="11"/>
      <c r="Y16" s="17"/>
      <c r="Z16" s="17"/>
    </row>
    <row r="17" spans="1:26" x14ac:dyDescent="0.25">
      <c r="A17" s="1">
        <v>2013</v>
      </c>
      <c r="B17" s="12">
        <v>121.3</v>
      </c>
      <c r="C17" s="13">
        <v>2194.8000000000002</v>
      </c>
      <c r="D17" s="13">
        <v>1496.6000000000001</v>
      </c>
      <c r="E17" s="13">
        <v>543.5</v>
      </c>
      <c r="F17" s="43">
        <v>4356.2000000000007</v>
      </c>
      <c r="G17" s="102">
        <v>41.558069870828646</v>
      </c>
      <c r="H17" s="12">
        <v>4461</v>
      </c>
      <c r="I17" s="12">
        <v>0</v>
      </c>
      <c r="J17" s="12">
        <v>143.1</v>
      </c>
      <c r="K17" s="13">
        <v>1521.9</v>
      </c>
      <c r="L17" s="43">
        <v>6126</v>
      </c>
      <c r="M17" s="17">
        <v>58.441930129171347</v>
      </c>
      <c r="N17" s="43">
        <v>10482.200000000001</v>
      </c>
      <c r="O17" s="43"/>
      <c r="P17" s="11"/>
      <c r="Q17" s="11"/>
      <c r="R17" s="11"/>
      <c r="S17" s="11"/>
      <c r="T17" s="153"/>
      <c r="U17" s="11"/>
      <c r="V17" s="11"/>
      <c r="W17" s="11"/>
      <c r="X17" s="11"/>
      <c r="Y17" s="17"/>
      <c r="Z17" s="17"/>
    </row>
    <row r="18" spans="1:26" x14ac:dyDescent="0.25">
      <c r="A18" s="1">
        <v>2014</v>
      </c>
      <c r="B18" s="12">
        <v>121.3</v>
      </c>
      <c r="C18" s="13">
        <v>2194.8000000000002</v>
      </c>
      <c r="D18" s="13">
        <v>1496.6000000000001</v>
      </c>
      <c r="E18" s="13">
        <v>508.8</v>
      </c>
      <c r="F18" s="43">
        <v>4321.5000000000009</v>
      </c>
      <c r="G18" s="102">
        <v>41.236473978511043</v>
      </c>
      <c r="H18" s="12">
        <v>4461</v>
      </c>
      <c r="I18" s="12">
        <v>0</v>
      </c>
      <c r="J18" s="12">
        <v>143.1</v>
      </c>
      <c r="K18" s="13">
        <v>1554.1999999999996</v>
      </c>
      <c r="L18" s="43">
        <v>6158.3</v>
      </c>
      <c r="M18" s="17">
        <v>58.763526021488957</v>
      </c>
      <c r="N18" s="43">
        <v>10479.800000000001</v>
      </c>
      <c r="O18" s="43"/>
      <c r="P18" s="11"/>
      <c r="Q18" s="11"/>
      <c r="R18" s="11"/>
      <c r="S18" s="11"/>
      <c r="T18" s="153"/>
      <c r="U18" s="11"/>
      <c r="V18" s="11"/>
      <c r="W18" s="11"/>
      <c r="X18" s="11"/>
      <c r="Y18" s="17"/>
      <c r="Z18" s="17"/>
    </row>
    <row r="19" spans="1:26" x14ac:dyDescent="0.25">
      <c r="A19" s="2">
        <v>2015</v>
      </c>
      <c r="B19" s="12">
        <v>121.3</v>
      </c>
      <c r="C19" s="13">
        <v>2252.4899999999998</v>
      </c>
      <c r="D19" s="13">
        <v>1079.3900000000001</v>
      </c>
      <c r="E19" s="43">
        <v>468.6</v>
      </c>
      <c r="F19" s="43">
        <v>3921.78</v>
      </c>
      <c r="G19" s="102">
        <v>36.776398767799627</v>
      </c>
      <c r="H19" s="12">
        <v>4853.41</v>
      </c>
      <c r="I19" s="13">
        <v>32.479999999999997</v>
      </c>
      <c r="J19" s="12">
        <v>138.47999999999999</v>
      </c>
      <c r="K19" s="43">
        <v>1717.7</v>
      </c>
      <c r="L19" s="43">
        <v>6742.0699999999988</v>
      </c>
      <c r="M19" s="17">
        <v>63.22360123220038</v>
      </c>
      <c r="N19" s="43">
        <v>10663.849999999999</v>
      </c>
      <c r="O19" s="43"/>
      <c r="P19" s="11"/>
      <c r="Q19" s="11"/>
      <c r="R19" s="11"/>
      <c r="S19" s="11"/>
      <c r="T19" s="153"/>
      <c r="U19" s="11"/>
      <c r="V19" s="11"/>
      <c r="W19" s="11"/>
      <c r="X19" s="11"/>
      <c r="Y19" s="17"/>
      <c r="Z19" s="17"/>
    </row>
    <row r="20" spans="1:26" x14ac:dyDescent="0.25">
      <c r="A20" s="7">
        <v>2016</v>
      </c>
      <c r="B20" s="14">
        <v>121.3</v>
      </c>
      <c r="C20" s="14">
        <v>2341.88</v>
      </c>
      <c r="D20" s="14">
        <v>1356.15</v>
      </c>
      <c r="E20" s="14">
        <v>321.2</v>
      </c>
      <c r="F20" s="45">
        <v>4140.5300000000007</v>
      </c>
      <c r="G20" s="103">
        <v>38.100360434803818</v>
      </c>
      <c r="H20" s="14">
        <v>4853.41</v>
      </c>
      <c r="I20" s="44">
        <v>32.479999999999997</v>
      </c>
      <c r="J20" s="44">
        <v>172.41</v>
      </c>
      <c r="K20" s="14">
        <v>1668.6</v>
      </c>
      <c r="L20" s="45">
        <v>6726.9</v>
      </c>
      <c r="M20" s="57">
        <v>61.899639565196182</v>
      </c>
      <c r="N20" s="45">
        <v>10867.43</v>
      </c>
      <c r="O20" s="43"/>
      <c r="P20" s="11"/>
      <c r="Q20" s="11"/>
      <c r="R20" s="11"/>
      <c r="S20" s="11"/>
      <c r="T20" s="153"/>
      <c r="U20" s="11"/>
      <c r="V20" s="11"/>
      <c r="W20" s="11"/>
      <c r="X20" s="11"/>
      <c r="Y20" s="17"/>
      <c r="Z20" s="17"/>
    </row>
    <row r="21" spans="1:26" x14ac:dyDescent="0.25">
      <c r="A21" s="2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6" ht="27.75" customHeight="1" x14ac:dyDescent="0.25">
      <c r="A22" s="134" t="s">
        <v>16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99"/>
    </row>
    <row r="23" spans="1:26" x14ac:dyDescent="0.25">
      <c r="A23" s="8" t="s">
        <v>17</v>
      </c>
      <c r="B23" s="8"/>
      <c r="C23" s="8"/>
      <c r="D23" s="8"/>
      <c r="E23" s="8"/>
      <c r="F23" s="11"/>
      <c r="G23" s="8"/>
      <c r="H23" s="8"/>
      <c r="I23" s="8"/>
      <c r="J23" s="8"/>
      <c r="K23" s="8"/>
      <c r="L23" s="11"/>
      <c r="M23" s="11"/>
      <c r="N23" s="8"/>
      <c r="O23" s="8"/>
    </row>
    <row r="24" spans="1:26" x14ac:dyDescent="0.25">
      <c r="F24" s="11"/>
      <c r="L24" s="11"/>
      <c r="M24" s="11"/>
    </row>
  </sheetData>
  <mergeCells count="7">
    <mergeCell ref="A22:N22"/>
    <mergeCell ref="V4:W4"/>
    <mergeCell ref="X4:Y4"/>
    <mergeCell ref="A3:A4"/>
    <mergeCell ref="B3:G3"/>
    <mergeCell ref="H3:M3"/>
    <mergeCell ref="N3:N4"/>
  </mergeCells>
  <pageMargins left="0.31496062992125984" right="0.11811023622047245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workbookViewId="0">
      <selection activeCell="M13" sqref="M13"/>
    </sheetView>
  </sheetViews>
  <sheetFormatPr defaultRowHeight="15" x14ac:dyDescent="0.25"/>
  <cols>
    <col min="1" max="1" width="22.42578125" customWidth="1"/>
    <col min="2" max="2" width="7.42578125" customWidth="1"/>
    <col min="3" max="3" width="6" style="29" customWidth="1"/>
    <col min="4" max="4" width="7" customWidth="1"/>
    <col min="5" max="5" width="9.140625" customWidth="1"/>
    <col min="6" max="6" width="5.7109375" style="29" customWidth="1"/>
    <col min="7" max="7" width="8.5703125" customWidth="1"/>
    <col min="8" max="8" width="8.28515625" customWidth="1"/>
    <col min="9" max="9" width="10.140625" bestFit="1" customWidth="1"/>
    <col min="10" max="10" width="6.42578125" customWidth="1"/>
    <col min="12" max="28" width="9.140625" style="8"/>
  </cols>
  <sheetData>
    <row r="1" spans="1:28" ht="32.25" customHeight="1" x14ac:dyDescent="0.25">
      <c r="A1" s="142" t="s">
        <v>83</v>
      </c>
      <c r="B1" s="142"/>
      <c r="C1" s="142"/>
      <c r="D1" s="142"/>
      <c r="E1" s="142"/>
      <c r="F1" s="142"/>
      <c r="G1" s="142"/>
      <c r="H1" s="142"/>
      <c r="I1" s="142"/>
      <c r="J1" s="49"/>
      <c r="K1" s="23"/>
      <c r="O1" s="170"/>
    </row>
    <row r="2" spans="1:28" ht="23.25" customHeight="1" x14ac:dyDescent="0.25">
      <c r="A2" s="146" t="s">
        <v>38</v>
      </c>
      <c r="B2" s="143" t="s">
        <v>35</v>
      </c>
      <c r="C2" s="144"/>
      <c r="D2" s="144"/>
      <c r="E2" s="144"/>
      <c r="F2" s="144"/>
      <c r="G2" s="144"/>
      <c r="H2" s="144"/>
      <c r="I2" s="144"/>
      <c r="K2" s="24"/>
    </row>
    <row r="3" spans="1:28" ht="24" x14ac:dyDescent="0.25">
      <c r="A3" s="147"/>
      <c r="B3" s="42" t="s">
        <v>14</v>
      </c>
      <c r="C3" s="42" t="s">
        <v>7</v>
      </c>
      <c r="D3" s="41" t="s">
        <v>13</v>
      </c>
      <c r="E3" s="48" t="s">
        <v>36</v>
      </c>
      <c r="F3" s="42" t="s">
        <v>7</v>
      </c>
      <c r="G3" s="41" t="s">
        <v>11</v>
      </c>
      <c r="H3" s="48" t="s">
        <v>39</v>
      </c>
      <c r="I3" s="42" t="s">
        <v>4</v>
      </c>
      <c r="J3" s="53" t="s">
        <v>7</v>
      </c>
      <c r="K3" s="8"/>
      <c r="O3" s="171"/>
      <c r="P3" s="172"/>
      <c r="Q3" s="172"/>
      <c r="R3" s="172"/>
      <c r="S3" s="172"/>
      <c r="T3" s="172"/>
      <c r="U3" s="172"/>
      <c r="V3" s="172"/>
      <c r="W3" s="172"/>
    </row>
    <row r="4" spans="1:28" ht="15.75" customHeight="1" x14ac:dyDescent="0.25">
      <c r="A4" s="37" t="s">
        <v>22</v>
      </c>
      <c r="B4" s="31">
        <f t="shared" ref="B4:I4" si="0">SUM(B5:B10)</f>
        <v>399.13</v>
      </c>
      <c r="C4" s="10">
        <f>SUM(B4/B$19)*100</f>
        <v>48.735606920888436</v>
      </c>
      <c r="D4" s="31">
        <f t="shared" si="0"/>
        <v>32.480000000000004</v>
      </c>
      <c r="E4" s="31">
        <f t="shared" si="0"/>
        <v>7485.93</v>
      </c>
      <c r="F4" s="10">
        <f>SUM(E4/E$19*100)</f>
        <v>59.114225924902271</v>
      </c>
      <c r="G4" s="31">
        <f t="shared" si="0"/>
        <v>1332.65</v>
      </c>
      <c r="H4" s="31">
        <f t="shared" si="0"/>
        <v>2248.9999999999995</v>
      </c>
      <c r="I4" s="31">
        <f t="shared" si="0"/>
        <v>11259.47</v>
      </c>
      <c r="J4" s="30">
        <f>SUM(I4/I$19*100)</f>
        <v>64.922798200527481</v>
      </c>
      <c r="K4" s="104"/>
      <c r="L4" s="173"/>
      <c r="O4" s="174"/>
      <c r="P4" s="25"/>
      <c r="Q4" s="25"/>
      <c r="R4" s="175"/>
      <c r="S4" s="25"/>
      <c r="T4" s="25"/>
      <c r="U4" s="175"/>
      <c r="V4" s="25"/>
      <c r="W4" s="25"/>
    </row>
    <row r="5" spans="1:28" s="29" customFormat="1" ht="17.25" customHeight="1" x14ac:dyDescent="0.25">
      <c r="A5" s="32" t="s">
        <v>26</v>
      </c>
      <c r="B5" s="33">
        <v>39.129999999999995</v>
      </c>
      <c r="C5" s="33" t="s">
        <v>0</v>
      </c>
      <c r="D5" s="33">
        <v>32.480000000000004</v>
      </c>
      <c r="E5" s="33">
        <v>4390.79</v>
      </c>
      <c r="F5" s="33" t="s">
        <v>0</v>
      </c>
      <c r="G5" s="33">
        <v>1080.1099999999999</v>
      </c>
      <c r="H5" s="33">
        <v>1876.3099999999997</v>
      </c>
      <c r="I5" s="34">
        <v>7418.8199999999988</v>
      </c>
      <c r="J5" s="33" t="s">
        <v>0</v>
      </c>
      <c r="K5" s="26"/>
      <c r="L5" s="8"/>
      <c r="M5" s="8"/>
      <c r="N5" s="8"/>
      <c r="O5" s="176"/>
      <c r="P5" s="27"/>
      <c r="Q5" s="27"/>
      <c r="R5" s="27"/>
      <c r="S5" s="27"/>
      <c r="T5" s="27"/>
      <c r="U5" s="27"/>
      <c r="V5" s="27"/>
      <c r="W5" s="26"/>
      <c r="X5" s="8"/>
      <c r="Y5" s="8"/>
      <c r="Z5" s="8"/>
      <c r="AA5" s="8"/>
      <c r="AB5" s="8"/>
    </row>
    <row r="6" spans="1:28" ht="17.25" customHeight="1" x14ac:dyDescent="0.25">
      <c r="A6" s="32" t="s">
        <v>28</v>
      </c>
      <c r="B6" s="33">
        <v>13.98</v>
      </c>
      <c r="C6" s="33" t="s">
        <v>0</v>
      </c>
      <c r="D6" s="33" t="s">
        <v>0</v>
      </c>
      <c r="E6" s="33">
        <v>1457.29</v>
      </c>
      <c r="F6" s="33" t="s">
        <v>0</v>
      </c>
      <c r="G6" s="33">
        <v>64.44</v>
      </c>
      <c r="H6" s="33">
        <v>317.63000000000011</v>
      </c>
      <c r="I6" s="34">
        <v>1853.3400000000001</v>
      </c>
      <c r="J6" s="33" t="s">
        <v>0</v>
      </c>
      <c r="K6" s="26"/>
      <c r="O6" s="176"/>
      <c r="P6" s="27"/>
      <c r="Q6" s="27"/>
      <c r="R6" s="27"/>
      <c r="S6" s="27"/>
      <c r="T6" s="27"/>
      <c r="U6" s="27"/>
      <c r="V6" s="27"/>
      <c r="W6" s="26"/>
    </row>
    <row r="7" spans="1:28" s="29" customFormat="1" ht="17.25" customHeight="1" x14ac:dyDescent="0.25">
      <c r="A7" s="32" t="s">
        <v>30</v>
      </c>
      <c r="B7" s="33">
        <v>8.85</v>
      </c>
      <c r="C7" s="33" t="s">
        <v>0</v>
      </c>
      <c r="D7" s="33" t="s">
        <v>0</v>
      </c>
      <c r="E7" s="33">
        <v>225.11999999999995</v>
      </c>
      <c r="F7" s="33" t="s">
        <v>0</v>
      </c>
      <c r="G7" s="33">
        <v>97.41</v>
      </c>
      <c r="H7" s="33">
        <v>39.450000000000003</v>
      </c>
      <c r="I7" s="34">
        <v>370.82999999999993</v>
      </c>
      <c r="J7" s="33" t="s">
        <v>0</v>
      </c>
      <c r="K7" s="26"/>
      <c r="L7" s="8"/>
      <c r="M7" s="8"/>
      <c r="N7" s="8"/>
      <c r="O7" s="176"/>
      <c r="P7" s="27"/>
      <c r="Q7" s="27"/>
      <c r="R7" s="27"/>
      <c r="S7" s="27"/>
      <c r="T7" s="27"/>
      <c r="U7" s="27"/>
      <c r="V7" s="27"/>
      <c r="W7" s="26"/>
      <c r="X7" s="8"/>
      <c r="Y7" s="8"/>
      <c r="Z7" s="8"/>
      <c r="AA7" s="8"/>
      <c r="AB7" s="8"/>
    </row>
    <row r="8" spans="1:28" ht="17.25" customHeight="1" x14ac:dyDescent="0.25">
      <c r="A8" s="35" t="s">
        <v>27</v>
      </c>
      <c r="B8" s="33">
        <v>97.45</v>
      </c>
      <c r="C8" s="33" t="s">
        <v>0</v>
      </c>
      <c r="D8" s="33" t="s">
        <v>0</v>
      </c>
      <c r="E8" s="33">
        <v>540.91000000000008</v>
      </c>
      <c r="F8" s="33" t="s">
        <v>0</v>
      </c>
      <c r="G8" s="33" t="s">
        <v>0</v>
      </c>
      <c r="H8" s="33" t="s">
        <v>0</v>
      </c>
      <c r="I8" s="34">
        <v>638.36000000000013</v>
      </c>
      <c r="J8" s="33" t="s">
        <v>0</v>
      </c>
      <c r="K8" s="26"/>
      <c r="O8" s="176"/>
      <c r="P8" s="27"/>
      <c r="Q8" s="27"/>
      <c r="R8" s="27"/>
      <c r="S8" s="27"/>
      <c r="T8" s="27"/>
      <c r="U8" s="27"/>
      <c r="V8" s="27"/>
      <c r="W8" s="26"/>
    </row>
    <row r="9" spans="1:28" ht="15" customHeight="1" x14ac:dyDescent="0.25">
      <c r="A9" s="36" t="s">
        <v>29</v>
      </c>
      <c r="B9" s="33">
        <v>239.72</v>
      </c>
      <c r="C9" s="33" t="s">
        <v>0</v>
      </c>
      <c r="D9" s="33" t="s">
        <v>0</v>
      </c>
      <c r="E9" s="33">
        <v>239.72</v>
      </c>
      <c r="F9" s="33" t="s">
        <v>0</v>
      </c>
      <c r="G9" s="33" t="s">
        <v>0</v>
      </c>
      <c r="H9" s="33" t="s">
        <v>0</v>
      </c>
      <c r="I9" s="34">
        <v>239.72</v>
      </c>
      <c r="J9" s="33" t="s">
        <v>0</v>
      </c>
      <c r="K9" s="26"/>
      <c r="O9" s="176"/>
      <c r="P9" s="27"/>
      <c r="Q9" s="27"/>
      <c r="R9" s="27"/>
      <c r="S9" s="27"/>
      <c r="T9" s="27"/>
      <c r="U9" s="27"/>
      <c r="V9" s="27"/>
      <c r="W9" s="26"/>
    </row>
    <row r="10" spans="1:28" ht="16.5" customHeight="1" x14ac:dyDescent="0.25">
      <c r="A10" s="32" t="s">
        <v>37</v>
      </c>
      <c r="B10" s="33" t="s">
        <v>0</v>
      </c>
      <c r="C10" s="33" t="s">
        <v>0</v>
      </c>
      <c r="D10" s="33" t="s">
        <v>0</v>
      </c>
      <c r="E10" s="33">
        <v>632.10000000000036</v>
      </c>
      <c r="F10" s="33" t="s">
        <v>0</v>
      </c>
      <c r="G10" s="33">
        <v>90.690000000000012</v>
      </c>
      <c r="H10" s="33">
        <v>15.610000000000001</v>
      </c>
      <c r="I10" s="34">
        <v>738.40000000000043</v>
      </c>
      <c r="J10" s="33" t="s">
        <v>0</v>
      </c>
      <c r="K10" s="26"/>
      <c r="O10" s="177"/>
      <c r="P10" s="27"/>
      <c r="Q10" s="27"/>
      <c r="R10" s="27"/>
      <c r="S10" s="27"/>
      <c r="T10" s="27"/>
      <c r="U10" s="27"/>
      <c r="V10" s="27"/>
      <c r="W10" s="26"/>
    </row>
    <row r="11" spans="1:28" s="29" customFormat="1" ht="15.75" customHeight="1" x14ac:dyDescent="0.25">
      <c r="A11" s="37" t="s">
        <v>21</v>
      </c>
      <c r="B11" s="31">
        <f>SUM(B12:B14)</f>
        <v>401.96999999999997</v>
      </c>
      <c r="C11" s="10">
        <f>SUM(B11/B$19)*100</f>
        <v>49.082383970108793</v>
      </c>
      <c r="D11" s="31">
        <f>SUM(D12:D14)</f>
        <v>268.06</v>
      </c>
      <c r="E11" s="31">
        <f>SUM(E12:E14)</f>
        <v>5052.0800000000008</v>
      </c>
      <c r="F11" s="10">
        <f>SUM(E11/E$19*100)</f>
        <v>39.894815809215466</v>
      </c>
      <c r="G11" s="31">
        <f t="shared" ref="G11:H11" si="1">SUM(G12:G14)</f>
        <v>52.2</v>
      </c>
      <c r="H11" s="31">
        <f t="shared" si="1"/>
        <v>161.63</v>
      </c>
      <c r="I11" s="31">
        <f>SUM(I12:I14)</f>
        <v>5935.9400000000005</v>
      </c>
      <c r="J11" s="30">
        <f>SUM(I11/I$19*100)</f>
        <v>34.226996008732122</v>
      </c>
      <c r="K11" s="25"/>
      <c r="L11" s="8"/>
      <c r="M11" s="8"/>
      <c r="N11" s="8"/>
      <c r="O11" s="178"/>
      <c r="P11" s="27"/>
      <c r="Q11" s="27"/>
      <c r="R11" s="27"/>
      <c r="S11" s="27"/>
      <c r="T11" s="27"/>
      <c r="U11" s="27"/>
      <c r="V11" s="27"/>
      <c r="W11" s="26"/>
      <c r="X11" s="8"/>
      <c r="Y11" s="8"/>
      <c r="Z11" s="8"/>
      <c r="AA11" s="8"/>
      <c r="AB11" s="8"/>
    </row>
    <row r="12" spans="1:28" ht="15" customHeight="1" x14ac:dyDescent="0.25">
      <c r="A12" s="32" t="s">
        <v>24</v>
      </c>
      <c r="B12" s="33">
        <v>218.08999999999997</v>
      </c>
      <c r="C12" s="33" t="s">
        <v>0</v>
      </c>
      <c r="D12" s="33">
        <v>137.97999999999999</v>
      </c>
      <c r="E12" s="33">
        <v>4730.3700000000008</v>
      </c>
      <c r="F12" s="33" t="s">
        <v>0</v>
      </c>
      <c r="G12" s="33">
        <v>52.2</v>
      </c>
      <c r="H12" s="33">
        <v>161.63</v>
      </c>
      <c r="I12" s="34">
        <v>5300.27</v>
      </c>
      <c r="J12" s="33" t="s">
        <v>0</v>
      </c>
      <c r="K12" s="26"/>
      <c r="O12" s="176"/>
      <c r="P12" s="27"/>
      <c r="Q12" s="27"/>
      <c r="R12" s="27"/>
      <c r="S12" s="27"/>
      <c r="T12" s="27"/>
      <c r="U12" s="27"/>
      <c r="V12" s="27"/>
      <c r="W12" s="26"/>
    </row>
    <row r="13" spans="1:28" ht="15" customHeight="1" x14ac:dyDescent="0.25">
      <c r="A13" s="32" t="s">
        <v>34</v>
      </c>
      <c r="B13" s="33">
        <v>173.38</v>
      </c>
      <c r="C13" s="33" t="s">
        <v>0</v>
      </c>
      <c r="D13" s="33">
        <v>130.08000000000001</v>
      </c>
      <c r="E13" s="33">
        <v>270.11</v>
      </c>
      <c r="F13" s="33" t="s">
        <v>0</v>
      </c>
      <c r="G13" s="33" t="s">
        <v>0</v>
      </c>
      <c r="H13" s="33" t="s">
        <v>0</v>
      </c>
      <c r="I13" s="34">
        <v>573.57000000000005</v>
      </c>
      <c r="J13" s="33" t="s">
        <v>0</v>
      </c>
      <c r="K13" s="26"/>
      <c r="O13" s="176"/>
      <c r="P13" s="27"/>
      <c r="Q13" s="27"/>
      <c r="R13" s="27"/>
      <c r="S13" s="27"/>
      <c r="T13" s="27"/>
      <c r="U13" s="27"/>
      <c r="V13" s="27"/>
      <c r="W13" s="26"/>
    </row>
    <row r="14" spans="1:28" ht="15" customHeight="1" x14ac:dyDescent="0.25">
      <c r="A14" s="32" t="s">
        <v>25</v>
      </c>
      <c r="B14" s="33">
        <v>10.5</v>
      </c>
      <c r="C14" s="33" t="s">
        <v>0</v>
      </c>
      <c r="D14" s="33" t="s">
        <v>0</v>
      </c>
      <c r="E14" s="33">
        <v>51.599999999999987</v>
      </c>
      <c r="F14" s="33" t="s">
        <v>0</v>
      </c>
      <c r="G14" s="33" t="s">
        <v>0</v>
      </c>
      <c r="H14" s="33" t="s">
        <v>0</v>
      </c>
      <c r="I14" s="34">
        <v>62.099999999999987</v>
      </c>
      <c r="J14" s="33" t="s">
        <v>0</v>
      </c>
      <c r="K14" s="26"/>
      <c r="O14" s="176"/>
      <c r="P14" s="27"/>
      <c r="Q14" s="27"/>
      <c r="R14" s="27"/>
      <c r="S14" s="27"/>
      <c r="T14" s="27"/>
      <c r="U14" s="27"/>
      <c r="V14" s="27"/>
      <c r="W14" s="26"/>
    </row>
    <row r="15" spans="1:28" ht="18.75" customHeight="1" x14ac:dyDescent="0.25">
      <c r="A15" s="37" t="s">
        <v>23</v>
      </c>
      <c r="B15" s="38">
        <f>SUM(B16:B18)</f>
        <v>17.87</v>
      </c>
      <c r="C15" s="10">
        <f>SUM(B15/B$19*100)</f>
        <v>2.182009109002772</v>
      </c>
      <c r="D15" s="33" t="s">
        <v>0</v>
      </c>
      <c r="E15" s="38">
        <f>SUM(E16:E18)</f>
        <v>125.49000000000002</v>
      </c>
      <c r="F15" s="30">
        <f>SUM(E15/E$19*100)</f>
        <v>0.99095826588226021</v>
      </c>
      <c r="G15" s="38">
        <f>SUM(G16:G18)</f>
        <v>0.6</v>
      </c>
      <c r="H15" s="38">
        <f>SUM(H16:H18)</f>
        <v>3.49</v>
      </c>
      <c r="I15" s="38">
        <f>SUM(E15,B15,G15,H15)</f>
        <v>147.45000000000002</v>
      </c>
      <c r="J15" s="30">
        <f>SUM(I15/I$19*100)</f>
        <v>0.85020579074039704</v>
      </c>
      <c r="K15" s="26"/>
      <c r="O15" s="176"/>
      <c r="P15" s="27"/>
      <c r="Q15" s="27"/>
      <c r="R15" s="27"/>
      <c r="S15" s="27"/>
      <c r="T15" s="27"/>
      <c r="U15" s="27"/>
      <c r="V15" s="27"/>
      <c r="W15" s="26"/>
    </row>
    <row r="16" spans="1:28" ht="15" customHeight="1" x14ac:dyDescent="0.25">
      <c r="A16" s="32" t="s">
        <v>31</v>
      </c>
      <c r="B16" s="33" t="s">
        <v>0</v>
      </c>
      <c r="C16" s="33" t="s">
        <v>0</v>
      </c>
      <c r="D16" s="33" t="s">
        <v>0</v>
      </c>
      <c r="E16" s="33">
        <v>15.95</v>
      </c>
      <c r="F16" s="33" t="s">
        <v>0</v>
      </c>
      <c r="G16" s="33">
        <v>0.6</v>
      </c>
      <c r="H16" s="33" t="s">
        <v>0</v>
      </c>
      <c r="I16" s="34">
        <v>16.55</v>
      </c>
      <c r="J16" s="33" t="s">
        <v>0</v>
      </c>
      <c r="K16" s="26"/>
      <c r="O16" s="176"/>
      <c r="P16" s="27"/>
      <c r="Q16" s="27"/>
      <c r="R16" s="27"/>
      <c r="S16" s="27"/>
      <c r="T16" s="27"/>
      <c r="U16" s="27"/>
      <c r="V16" s="27"/>
      <c r="W16" s="26"/>
    </row>
    <row r="17" spans="1:23" ht="15" customHeight="1" x14ac:dyDescent="0.25">
      <c r="A17" s="32" t="s">
        <v>32</v>
      </c>
      <c r="B17" s="33">
        <v>4.79</v>
      </c>
      <c r="C17" s="33" t="s">
        <v>0</v>
      </c>
      <c r="D17" s="33" t="s">
        <v>0</v>
      </c>
      <c r="E17" s="33">
        <v>3.14</v>
      </c>
      <c r="F17" s="33" t="s">
        <v>0</v>
      </c>
      <c r="G17" s="33" t="s">
        <v>0</v>
      </c>
      <c r="H17" s="33" t="s">
        <v>0</v>
      </c>
      <c r="I17" s="34">
        <v>7.93</v>
      </c>
      <c r="J17" s="33" t="s">
        <v>0</v>
      </c>
      <c r="K17" s="26"/>
      <c r="O17" s="176"/>
      <c r="P17" s="26"/>
      <c r="Q17" s="26"/>
      <c r="R17" s="26"/>
      <c r="S17" s="26"/>
      <c r="T17" s="26"/>
      <c r="U17" s="26"/>
      <c r="V17" s="26"/>
      <c r="W17" s="26"/>
    </row>
    <row r="18" spans="1:23" ht="15" customHeight="1" x14ac:dyDescent="0.25">
      <c r="A18" s="32" t="s">
        <v>33</v>
      </c>
      <c r="B18" s="33">
        <v>13.080000000000002</v>
      </c>
      <c r="C18" s="33" t="s">
        <v>0</v>
      </c>
      <c r="D18" s="33" t="s">
        <v>0</v>
      </c>
      <c r="E18" s="33">
        <v>106.40000000000002</v>
      </c>
      <c r="F18" s="33" t="s">
        <v>0</v>
      </c>
      <c r="G18" s="33" t="s">
        <v>0</v>
      </c>
      <c r="H18" s="33">
        <v>3.49</v>
      </c>
      <c r="I18" s="34">
        <v>122.97</v>
      </c>
      <c r="J18" s="33" t="s">
        <v>0</v>
      </c>
      <c r="K18" s="26"/>
    </row>
    <row r="19" spans="1:23" ht="26.25" customHeight="1" x14ac:dyDescent="0.25">
      <c r="A19" s="39" t="s">
        <v>20</v>
      </c>
      <c r="B19" s="40">
        <f>SUM(B4,B11,B15)</f>
        <v>818.96999999999991</v>
      </c>
      <c r="C19" s="50">
        <f>SUM(C4,C11,C15)</f>
        <v>100.00000000000001</v>
      </c>
      <c r="D19" s="40">
        <v>300.54000000000002</v>
      </c>
      <c r="E19" s="40">
        <v>12663.5</v>
      </c>
      <c r="F19" s="50">
        <f>SUM(F4,F11,F15)</f>
        <v>100</v>
      </c>
      <c r="G19" s="40">
        <v>1385.45</v>
      </c>
      <c r="H19" s="40">
        <v>2414.1199999999994</v>
      </c>
      <c r="I19" s="40">
        <v>17342.86</v>
      </c>
      <c r="J19" s="51">
        <v>100</v>
      </c>
      <c r="K19" s="26"/>
    </row>
    <row r="20" spans="1:23" ht="30" customHeight="1" x14ac:dyDescent="0.25">
      <c r="A20" s="145" t="s">
        <v>40</v>
      </c>
      <c r="B20" s="145"/>
      <c r="C20" s="145"/>
      <c r="D20" s="145"/>
      <c r="E20" s="145"/>
      <c r="F20" s="145"/>
      <c r="G20" s="145"/>
      <c r="H20" s="145"/>
      <c r="I20" s="145"/>
      <c r="K20" s="46"/>
    </row>
    <row r="21" spans="1:23" x14ac:dyDescent="0.25">
      <c r="A21" s="52" t="s">
        <v>41</v>
      </c>
      <c r="B21" s="47"/>
      <c r="C21" s="47"/>
      <c r="D21" s="47"/>
      <c r="E21" s="47"/>
      <c r="F21" s="47"/>
      <c r="G21" s="47"/>
      <c r="H21" s="47"/>
      <c r="I21" s="47"/>
      <c r="K21" s="28"/>
    </row>
    <row r="22" spans="1:23" x14ac:dyDescent="0.25">
      <c r="A22" s="28"/>
      <c r="B22" s="28"/>
      <c r="C22" s="28"/>
      <c r="D22" s="28"/>
      <c r="E22" s="28"/>
      <c r="F22" s="28"/>
      <c r="G22" s="28"/>
      <c r="H22" s="28"/>
      <c r="I22" s="169"/>
      <c r="K22" s="28"/>
    </row>
  </sheetData>
  <mergeCells count="5">
    <mergeCell ref="A1:I1"/>
    <mergeCell ref="B2:I2"/>
    <mergeCell ref="A20:I20"/>
    <mergeCell ref="P3:W3"/>
    <mergeCell ref="A2:A3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 1</vt:lpstr>
      <vt:lpstr>Tab 2</vt:lpstr>
      <vt:lpstr>Tab 3</vt:lpstr>
      <vt:lpstr>Tab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Antônio Dal Maso</dc:creator>
  <cp:lastModifiedBy>Renato Antônio Dal Maso</cp:lastModifiedBy>
  <cp:lastPrinted>2017-09-05T18:43:01Z</cp:lastPrinted>
  <dcterms:created xsi:type="dcterms:W3CDTF">2017-01-04T18:57:16Z</dcterms:created>
  <dcterms:modified xsi:type="dcterms:W3CDTF">2017-09-26T17:37:08Z</dcterms:modified>
</cp:coreProperties>
</file>