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20" yWindow="105" windowWidth="19095" windowHeight="10740" tabRatio="956" firstSheet="3" activeTab="3"/>
  </bookViews>
  <sheets>
    <sheet name="MORTES_MODIFICADAS" sheetId="8" state="hidden" r:id="rId1"/>
    <sheet name="Plan1" sheetId="7" state="hidden" r:id="rId2"/>
    <sheet name="tabua_limite" sheetId="10" state="hidden" r:id="rId3"/>
    <sheet name="Cenários" sheetId="19" r:id="rId4"/>
    <sheet name="PIRÂMIDES" sheetId="22" r:id="rId5"/>
    <sheet name="migrantes H" sheetId="23" r:id="rId6"/>
    <sheet name="migrantes M" sheetId="24" r:id="rId7"/>
  </sheets>
  <calcPr calcId="125725"/>
</workbook>
</file>

<file path=xl/calcChain.xml><?xml version="1.0" encoding="utf-8"?>
<calcChain xmlns="http://schemas.openxmlformats.org/spreadsheetml/2006/main">
  <c r="E261" i="19"/>
  <c r="F261"/>
  <c r="G261"/>
  <c r="H261"/>
  <c r="I261"/>
  <c r="J261"/>
  <c r="K261"/>
  <c r="L261"/>
  <c r="E262"/>
  <c r="F262"/>
  <c r="G262"/>
  <c r="H262"/>
  <c r="I262"/>
  <c r="J262"/>
  <c r="K262"/>
  <c r="L262"/>
  <c r="E263"/>
  <c r="F263"/>
  <c r="G263"/>
  <c r="H263"/>
  <c r="I263"/>
  <c r="J263"/>
  <c r="K263"/>
  <c r="L263"/>
  <c r="D262"/>
  <c r="D261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D263"/>
  <c r="K21" i="10"/>
  <c r="K5"/>
  <c r="M5"/>
  <c r="K6"/>
  <c r="M6"/>
  <c r="K7"/>
  <c r="M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M20"/>
  <c r="K4"/>
  <c r="M4"/>
  <c r="J5"/>
  <c r="L5"/>
  <c r="J6"/>
  <c r="L6"/>
  <c r="J7"/>
  <c r="L7"/>
  <c r="J8"/>
  <c r="L8"/>
  <c r="J9"/>
  <c r="J10"/>
  <c r="L10"/>
  <c r="J11"/>
  <c r="L11"/>
  <c r="J12"/>
  <c r="L12"/>
  <c r="J13"/>
  <c r="J14"/>
  <c r="L14"/>
  <c r="J15"/>
  <c r="L15"/>
  <c r="J16"/>
  <c r="L16"/>
  <c r="J17"/>
  <c r="J18"/>
  <c r="L18"/>
  <c r="J19"/>
  <c r="L19"/>
  <c r="J20"/>
  <c r="L20"/>
  <c r="J4"/>
  <c r="L4"/>
  <c r="L9"/>
  <c r="L13"/>
  <c r="L17"/>
  <c r="G5"/>
  <c r="G6"/>
  <c r="I4"/>
  <c r="F5"/>
  <c r="F6"/>
  <c r="F7"/>
  <c r="H6"/>
  <c r="F8"/>
  <c r="F9"/>
  <c r="H4"/>
  <c r="H5"/>
  <c r="I5"/>
  <c r="G7"/>
  <c r="F10"/>
  <c r="H8"/>
  <c r="H7"/>
  <c r="F11"/>
  <c r="H9"/>
  <c r="I6"/>
  <c r="G8"/>
  <c r="H10"/>
  <c r="F12"/>
  <c r="G9"/>
  <c r="I7"/>
  <c r="I8"/>
  <c r="G10"/>
  <c r="F13"/>
  <c r="H11"/>
  <c r="F14"/>
  <c r="H12"/>
  <c r="I9"/>
  <c r="G11"/>
  <c r="G12"/>
  <c r="I10"/>
  <c r="H13"/>
  <c r="F15"/>
  <c r="F16"/>
  <c r="H14"/>
  <c r="I11"/>
  <c r="G13"/>
  <c r="I12"/>
  <c r="G14"/>
  <c r="F17"/>
  <c r="H15"/>
  <c r="H16"/>
  <c r="F18"/>
  <c r="I13"/>
  <c r="G15"/>
  <c r="I14"/>
  <c r="G16"/>
  <c r="H17"/>
  <c r="F19"/>
  <c r="H18"/>
  <c r="F20"/>
  <c r="G17"/>
  <c r="I15"/>
  <c r="I16"/>
  <c r="G18"/>
  <c r="F21"/>
  <c r="H19"/>
  <c r="H20"/>
  <c r="H21"/>
  <c r="G19"/>
  <c r="I17"/>
  <c r="I18"/>
  <c r="G20"/>
  <c r="G21"/>
  <c r="I19"/>
  <c r="I21"/>
  <c r="I20"/>
</calcChain>
</file>

<file path=xl/sharedStrings.xml><?xml version="1.0" encoding="utf-8"?>
<sst xmlns="http://schemas.openxmlformats.org/spreadsheetml/2006/main" count="541" uniqueCount="97">
  <si>
    <t>10 a 14 anos</t>
  </si>
  <si>
    <t>15 a 19 anos</t>
  </si>
  <si>
    <t>n</t>
  </si>
  <si>
    <t>TOTAL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</si>
  <si>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</si>
  <si>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</si>
  <si>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</si>
  <si>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</si>
  <si>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</si>
  <si>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</si>
  <si>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</si>
  <si>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</si>
  <si>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</si>
  <si>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Idade ignorada</t>
  </si>
  <si>
    <t>Fonte: MS/SVS/DASIS - Sistema de Informações sobre Mortalidade - SIM</t>
  </si>
  <si>
    <t>Consulte o site da Secretaria Estadual de Saúde para mais informações.  </t>
  </si>
  <si>
    <t>0 a 6 dias</t>
  </si>
  <si>
    <t>7 a 27 dias</t>
  </si>
  <si>
    <t>28 a 364 dias</t>
  </si>
  <si>
    <t>1 a 4 anos</t>
  </si>
  <si>
    <t>5 a 9 anos</t>
  </si>
  <si>
    <t>65 a 69 anos</t>
  </si>
  <si>
    <t>70 a 74 anos</t>
  </si>
  <si>
    <t>75 a 79 anos</t>
  </si>
  <si>
    <t>80 anos e mais</t>
  </si>
  <si>
    <t>Faixa Etária det</t>
  </si>
  <si>
    <t>-</t>
  </si>
  <si>
    <t>Menos de 1</t>
  </si>
  <si>
    <t>HOMENS</t>
  </si>
  <si>
    <t>MULHERES</t>
  </si>
  <si>
    <t>IGNORADO</t>
  </si>
  <si>
    <t>Font e : U. S. Bureau of the Census.</t>
  </si>
  <si>
    <t>IDADE X</t>
  </si>
  <si>
    <t>M(X,N) POR MIL</t>
  </si>
  <si>
    <t>l(X)</t>
  </si>
  <si>
    <t>Q(X,N)</t>
  </si>
  <si>
    <t>L(X)</t>
  </si>
  <si>
    <t>ax</t>
  </si>
  <si>
    <t>Fecundidade Limite</t>
  </si>
  <si>
    <t>Fração E. V. Homens</t>
  </si>
  <si>
    <t>Fração E. V. Mulheres</t>
  </si>
  <si>
    <t>POPULAÇÃO TOTAL</t>
  </si>
  <si>
    <t>POPULAÇÃO HOMENS</t>
  </si>
  <si>
    <t>POPULAÇÃO MULHERES</t>
  </si>
  <si>
    <t>RAZÃO DEP. JOVENS</t>
  </si>
  <si>
    <t>RAZÃO DEP. IDOSOS</t>
  </si>
  <si>
    <t>RAZÃO DEP. TOTAL</t>
  </si>
  <si>
    <t>POP JOVENS</t>
  </si>
  <si>
    <t>POP. POT. ATIVA</t>
  </si>
  <si>
    <t>POP. IDOSOS</t>
  </si>
  <si>
    <t>EVOLUÇÃO POP</t>
  </si>
  <si>
    <t>EXP VIDA HOMENS</t>
  </si>
  <si>
    <t>EXP VIDA MULHERES</t>
  </si>
  <si>
    <t>TAXA DE FECUNDIDADE</t>
  </si>
  <si>
    <t>Constante</t>
  </si>
  <si>
    <t>% Migração 5 anos</t>
  </si>
  <si>
    <t>estr. por idade e sexo</t>
  </si>
  <si>
    <t>Fração Fecundidade</t>
  </si>
  <si>
    <t>E(x) lim: 81,56</t>
  </si>
  <si>
    <t>E(x) lim: 87,23</t>
  </si>
  <si>
    <t>Fecundidade inicial</t>
  </si>
  <si>
    <t>Cenário 1</t>
  </si>
  <si>
    <t>Cenário 2</t>
  </si>
  <si>
    <t>Cenário 3</t>
  </si>
  <si>
    <t>Realizado</t>
  </si>
  <si>
    <t>Jovens</t>
  </si>
  <si>
    <t>Idosos</t>
  </si>
  <si>
    <t>Potencialmente ativos</t>
  </si>
  <si>
    <t>Razão de dependência total</t>
  </si>
  <si>
    <t>Hipótese 1</t>
  </si>
  <si>
    <t>Hipótese 2</t>
  </si>
  <si>
    <t>Hipótese 3</t>
  </si>
  <si>
    <t>Homens</t>
  </si>
  <si>
    <t>Mulheres</t>
  </si>
  <si>
    <t xml:space="preserve">0 a 4 </t>
  </si>
  <si>
    <t xml:space="preserve">5 a 9 </t>
  </si>
  <si>
    <t xml:space="preserve">10 a 14 </t>
  </si>
  <si>
    <t xml:space="preserve">15 a 19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</si>
  <si>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</si>
  <si>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</si>
  <si>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</si>
  <si>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</si>
  <si>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</si>
  <si>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</si>
  <si>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 xml:space="preserve">50 a 54 </t>
  </si>
  <si>
    <t xml:space="preserve">55 a 59 </t>
  </si>
  <si>
    <t xml:space="preserve">60 a 64 </t>
  </si>
  <si>
    <t xml:space="preserve">65 a 69 </t>
  </si>
  <si>
    <t xml:space="preserve">70 a 74 </t>
  </si>
  <si>
    <t xml:space="preserve">75 a 79 </t>
  </si>
  <si>
    <t>+80 anos</t>
  </si>
  <si>
    <t>0 a 4 anos</t>
  </si>
  <si>
    <t>Percentual</t>
  </si>
  <si>
    <t>Saldo</t>
  </si>
  <si>
    <t>Emigrantes</t>
  </si>
  <si>
    <t>Imigrantes</t>
  </si>
  <si>
    <t>Idade 2005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</si>
</sst>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_-* #,##0.00000_-;\-* #,##0.00000_-;_-* &quot;-&quot;??_-;_-@_-"/>
    <numFmt numFmtId="168" formatCode="0.0%"/>
    <numFmt numFmtId="169" formatCode="_-* #,##0.00_-;\-* #,##0.00_-;_-* &quot;-&quot;?????_-;_-@_-"/>
    <numFmt numFmtId="170" formatCode="_-* #,##0.00000000_-;\-* #,##0.00000000_-;_-* &quot;-&quot;??_-;_-@_-"/>
    <numFmt numFmtId="171" formatCode="_-* #,##0.00000000_-;\-* #,##0.00000000_-;_-* &quot;-&quot;????????_-;_-@_-"/>
    <numFmt numFmtId="172" formatCode="#\ ???/???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9"/>
      </top>
      <bottom/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0" fillId="2" borderId="0" xfId="0" applyFill="1"/>
    <xf numFmtId="170" fontId="5" fillId="2" borderId="0" xfId="3" applyNumberFormat="1" applyFont="1" applyFill="1"/>
    <xf numFmtId="171" fontId="0" fillId="0" borderId="0" xfId="0" applyNumberFormat="1"/>
    <xf numFmtId="172" fontId="0" fillId="0" borderId="0" xfId="0" applyNumberFormat="1"/>
    <xf numFmtId="166" fontId="9" fillId="0" borderId="0" xfId="3" applyNumberFormat="1" applyFont="1"/>
    <xf numFmtId="168" fontId="9" fillId="0" borderId="0" xfId="2" applyNumberFormat="1" applyFont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172" fontId="0" fillId="0" borderId="0" xfId="0" applyNumberFormat="1" applyBorder="1"/>
    <xf numFmtId="172" fontId="0" fillId="0" borderId="8" xfId="0" applyNumberFormat="1" applyBorder="1"/>
    <xf numFmtId="0" fontId="0" fillId="0" borderId="9" xfId="0" applyBorder="1"/>
    <xf numFmtId="0" fontId="0" fillId="0" borderId="10" xfId="0" applyBorder="1"/>
    <xf numFmtId="172" fontId="0" fillId="0" borderId="10" xfId="0" applyNumberFormat="1" applyBorder="1"/>
    <xf numFmtId="172" fontId="0" fillId="0" borderId="11" xfId="0" applyNumberFormat="1" applyBorder="1"/>
    <xf numFmtId="10" fontId="9" fillId="0" borderId="0" xfId="2" applyNumberFormat="1" applyFont="1" applyBorder="1"/>
    <xf numFmtId="10" fontId="9" fillId="0" borderId="10" xfId="2" applyNumberFormat="1" applyFont="1" applyBorder="1"/>
    <xf numFmtId="172" fontId="0" fillId="3" borderId="0" xfId="0" applyNumberFormat="1" applyFill="1"/>
    <xf numFmtId="166" fontId="9" fillId="3" borderId="0" xfId="3" applyNumberFormat="1" applyFont="1" applyFill="1"/>
    <xf numFmtId="165" fontId="9" fillId="3" borderId="0" xfId="3" applyNumberFormat="1" applyFont="1" applyFill="1"/>
    <xf numFmtId="168" fontId="9" fillId="3" borderId="0" xfId="2" applyNumberFormat="1" applyFont="1" applyFill="1"/>
    <xf numFmtId="164" fontId="6" fillId="3" borderId="0" xfId="0" applyNumberFormat="1" applyFont="1" applyFill="1"/>
    <xf numFmtId="169" fontId="0" fillId="0" borderId="0" xfId="0" applyNumberFormat="1" applyFill="1"/>
    <xf numFmtId="0" fontId="0" fillId="0" borderId="0" xfId="0" applyFill="1"/>
    <xf numFmtId="2" fontId="6" fillId="3" borderId="0" xfId="0" applyNumberFormat="1" applyFont="1" applyFill="1"/>
    <xf numFmtId="172" fontId="0" fillId="4" borderId="0" xfId="0" applyNumberFormat="1" applyFill="1"/>
    <xf numFmtId="168" fontId="0" fillId="3" borderId="0" xfId="0" applyNumberFormat="1" applyFill="1"/>
    <xf numFmtId="0" fontId="0" fillId="3" borderId="0" xfId="0" applyFill="1"/>
    <xf numFmtId="0" fontId="6" fillId="3" borderId="0" xfId="0" applyFont="1" applyFill="1" applyAlignment="1">
      <alignment horizontal="center"/>
    </xf>
    <xf numFmtId="167" fontId="9" fillId="0" borderId="0" xfId="3" applyNumberFormat="1" applyFont="1"/>
    <xf numFmtId="2" fontId="1" fillId="3" borderId="0" xfId="0" applyNumberFormat="1" applyFont="1" applyFill="1"/>
    <xf numFmtId="2" fontId="0" fillId="0" borderId="0" xfId="0" applyNumberFormat="1"/>
    <xf numFmtId="2" fontId="0" fillId="3" borderId="0" xfId="0" applyNumberFormat="1" applyFill="1"/>
    <xf numFmtId="166" fontId="9" fillId="5" borderId="0" xfId="3" applyNumberFormat="1" applyFont="1" applyFill="1"/>
    <xf numFmtId="165" fontId="9" fillId="5" borderId="0" xfId="3" applyNumberFormat="1" applyFont="1" applyFill="1"/>
    <xf numFmtId="168" fontId="9" fillId="5" borderId="0" xfId="2" applyNumberFormat="1" applyFont="1" applyFill="1"/>
    <xf numFmtId="168" fontId="0" fillId="5" borderId="0" xfId="0" applyNumberFormat="1" applyFill="1"/>
    <xf numFmtId="2" fontId="9" fillId="4" borderId="0" xfId="2" applyNumberFormat="1" applyFont="1" applyFill="1"/>
    <xf numFmtId="2" fontId="0" fillId="4" borderId="0" xfId="0" applyNumberFormat="1" applyFill="1"/>
    <xf numFmtId="0" fontId="8" fillId="0" borderId="0" xfId="0" applyFont="1" applyBorder="1" applyAlignment="1"/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166" fontId="1" fillId="0" borderId="0" xfId="4" applyNumberFormat="1" applyFont="1" applyBorder="1"/>
    <xf numFmtId="166" fontId="1" fillId="0" borderId="8" xfId="4" applyNumberFormat="1" applyFont="1" applyBorder="1"/>
    <xf numFmtId="43" fontId="1" fillId="0" borderId="8" xfId="4" applyFont="1" applyBorder="1"/>
    <xf numFmtId="2" fontId="0" fillId="0" borderId="0" xfId="0" applyNumberFormat="1" applyBorder="1"/>
    <xf numFmtId="2" fontId="0" fillId="0" borderId="8" xfId="0" applyNumberFormat="1" applyBorder="1"/>
    <xf numFmtId="0" fontId="2" fillId="0" borderId="9" xfId="0" quotePrefix="1" applyFont="1" applyBorder="1" applyAlignment="1">
      <alignment horizontal="left" wrapText="1"/>
    </xf>
    <xf numFmtId="166" fontId="1" fillId="0" borderId="10" xfId="4" applyNumberFormat="1" applyFont="1" applyBorder="1"/>
    <xf numFmtId="166" fontId="1" fillId="0" borderId="11" xfId="4" applyNumberFormat="1" applyFont="1" applyBorder="1"/>
    <xf numFmtId="43" fontId="1" fillId="0" borderId="11" xfId="4" applyFont="1" applyBorder="1"/>
    <xf numFmtId="2" fontId="0" fillId="0" borderId="10" xfId="0" applyNumberFormat="1" applyBorder="1"/>
    <xf numFmtId="166" fontId="0" fillId="0" borderId="0" xfId="0" applyNumberFormat="1"/>
    <xf numFmtId="10" fontId="0" fillId="0" borderId="0" xfId="5" applyNumberFormat="1" applyFont="1"/>
    <xf numFmtId="0" fontId="2" fillId="0" borderId="12" xfId="0" applyFont="1" applyBorder="1" applyAlignment="1">
      <alignment horizontal="left" wrapText="1"/>
    </xf>
    <xf numFmtId="0" fontId="4" fillId="0" borderId="0" xfId="1" applyFont="1" applyAlignment="1" applyProtection="1">
      <alignment horizontal="left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6">
    <cellStyle name="Hyperlink" xfId="1" builtinId="8"/>
    <cellStyle name="Normal" xfId="0" builtinId="0"/>
    <cellStyle name="Porcentagem" xfId="2" builtinId="5"/>
    <cellStyle name="Porcentagem 2" xfId="5"/>
    <cellStyle name="Separador de milhares" xfId="3" builtin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Cenários!$A$292</c:f>
              <c:strCache>
                <c:ptCount val="1"/>
                <c:pt idx="0">
                  <c:v>Jovens</c:v>
                </c:pt>
              </c:strCache>
            </c:strRef>
          </c:tx>
          <c:spPr>
            <a:ln w="412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Cenários!$B$292:$L$292</c:f>
              <c:numCache>
                <c:formatCode>_-* #,##0_-;\-* #,##0_-;_-* "-"??_-;_-@_-</c:formatCode>
                <c:ptCount val="11"/>
                <c:pt idx="0">
                  <c:v>2654474</c:v>
                </c:pt>
                <c:pt idx="1">
                  <c:v>2465511.610925925</c:v>
                </c:pt>
                <c:pt idx="2">
                  <c:v>2229504</c:v>
                </c:pt>
                <c:pt idx="3">
                  <c:v>2034071.517507067</c:v>
                </c:pt>
                <c:pt idx="4">
                  <c:v>1947110.8686749574</c:v>
                </c:pt>
                <c:pt idx="5">
                  <c:v>1898694.1894193317</c:v>
                </c:pt>
                <c:pt idx="6">
                  <c:v>1766065.1787891672</c:v>
                </c:pt>
                <c:pt idx="7">
                  <c:v>1615395.3467400917</c:v>
                </c:pt>
                <c:pt idx="8">
                  <c:v>1469268.9216203252</c:v>
                </c:pt>
                <c:pt idx="9">
                  <c:v>1348538.3740514808</c:v>
                </c:pt>
                <c:pt idx="10">
                  <c:v>1254820.8069338172</c:v>
                </c:pt>
              </c:numCache>
            </c:numRef>
          </c:val>
        </c:ser>
        <c:ser>
          <c:idx val="1"/>
          <c:order val="1"/>
          <c:tx>
            <c:strRef>
              <c:f>Cenários!$A$293</c:f>
              <c:strCache>
                <c:ptCount val="1"/>
                <c:pt idx="0">
                  <c:v>Potencialmente ativos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Cenários!$B$293:$L$293</c:f>
              <c:numCache>
                <c:formatCode>_-* #,##0_-;\-* #,##0_-;_-* "-"??_-;_-@_-</c:formatCode>
                <c:ptCount val="11"/>
                <c:pt idx="0">
                  <c:v>6800485</c:v>
                </c:pt>
                <c:pt idx="1">
                  <c:v>7158846.5</c:v>
                </c:pt>
                <c:pt idx="2">
                  <c:v>7469812</c:v>
                </c:pt>
                <c:pt idx="3">
                  <c:v>7703639.8333046399</c:v>
                </c:pt>
                <c:pt idx="4">
                  <c:v>7701913.4708961267</c:v>
                </c:pt>
                <c:pt idx="5">
                  <c:v>7537090.1310462467</c:v>
                </c:pt>
                <c:pt idx="6">
                  <c:v>7351258.2554560304</c:v>
                </c:pt>
                <c:pt idx="7">
                  <c:v>7157377.2475124896</c:v>
                </c:pt>
                <c:pt idx="8">
                  <c:v>6941368.767437011</c:v>
                </c:pt>
                <c:pt idx="9">
                  <c:v>6628879.2450379683</c:v>
                </c:pt>
                <c:pt idx="10">
                  <c:v>6210081.3318610815</c:v>
                </c:pt>
              </c:numCache>
            </c:numRef>
          </c:val>
        </c:ser>
        <c:ser>
          <c:idx val="2"/>
          <c:order val="2"/>
          <c:tx>
            <c:strRef>
              <c:f>Cenários!$A$294</c:f>
              <c:strCache>
                <c:ptCount val="1"/>
                <c:pt idx="0">
                  <c:v>Idosos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Cenários!$B$294:$L$294</c:f>
              <c:numCache>
                <c:formatCode>_-* #,##0_-;\-* #,##0_-;_-* "-"??_-;_-@_-</c:formatCode>
                <c:ptCount val="11"/>
                <c:pt idx="0">
                  <c:v>732839</c:v>
                </c:pt>
                <c:pt idx="1">
                  <c:v>855356.08312354633</c:v>
                </c:pt>
                <c:pt idx="2">
                  <c:v>994613</c:v>
                </c:pt>
                <c:pt idx="3">
                  <c:v>1175326.6334688677</c:v>
                </c:pt>
                <c:pt idx="4">
                  <c:v>1394687.4850100183</c:v>
                </c:pt>
                <c:pt idx="5">
                  <c:v>1634875.7786861898</c:v>
                </c:pt>
                <c:pt idx="6">
                  <c:v>1863229.0840916648</c:v>
                </c:pt>
                <c:pt idx="7">
                  <c:v>2004757.2173974209</c:v>
                </c:pt>
                <c:pt idx="8">
                  <c:v>2070378.0091601941</c:v>
                </c:pt>
                <c:pt idx="9">
                  <c:v>2139943.6314563835</c:v>
                </c:pt>
                <c:pt idx="10">
                  <c:v>2244967.8258621702</c:v>
                </c:pt>
              </c:numCache>
            </c:numRef>
          </c:val>
        </c:ser>
        <c:marker val="1"/>
        <c:axId val="85586688"/>
        <c:axId val="85588224"/>
      </c:lineChart>
      <c:lineChart>
        <c:grouping val="standard"/>
        <c:ser>
          <c:idx val="3"/>
          <c:order val="3"/>
          <c:tx>
            <c:strRef>
              <c:f>Cenários!$A$295</c:f>
              <c:strCache>
                <c:ptCount val="1"/>
                <c:pt idx="0">
                  <c:v>Razão de dependência total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Cenários!$B$295:$L$295</c:f>
              <c:numCache>
                <c:formatCode>0.0%</c:formatCode>
                <c:ptCount val="11"/>
                <c:pt idx="0">
                  <c:v>0.49809873854585374</c:v>
                </c:pt>
                <c:pt idx="1">
                  <c:v>0.46388307027528403</c:v>
                </c:pt>
                <c:pt idx="2">
                  <c:v>0.43161956418715758</c:v>
                </c:pt>
                <c:pt idx="3">
                  <c:v>0.41660802171733868</c:v>
                </c:pt>
                <c:pt idx="4">
                  <c:v>0.43389196286259413</c:v>
                </c:pt>
                <c:pt idx="5">
                  <c:v>0.46882416246427661</c:v>
                </c:pt>
                <c:pt idx="6">
                  <c:v>0.49369701577103564</c:v>
                </c:pt>
                <c:pt idx="7">
                  <c:v>0.50579317520194689</c:v>
                </c:pt>
                <c:pt idx="8">
                  <c:v>0.50993500696656935</c:v>
                </c:pt>
                <c:pt idx="9">
                  <c:v>0.52625517475207573</c:v>
                </c:pt>
                <c:pt idx="10">
                  <c:v>0.56356566778605233</c:v>
                </c:pt>
              </c:numCache>
            </c:numRef>
          </c:val>
        </c:ser>
        <c:marker val="1"/>
        <c:axId val="85811200"/>
        <c:axId val="85812736"/>
      </c:lineChart>
      <c:catAx>
        <c:axId val="85586688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588224"/>
        <c:crosses val="autoZero"/>
        <c:auto val="1"/>
        <c:lblAlgn val="ctr"/>
        <c:lblOffset val="100"/>
      </c:catAx>
      <c:valAx>
        <c:axId val="85588224"/>
        <c:scaling>
          <c:orientation val="minMax"/>
        </c:scaling>
        <c:axPos val="l"/>
        <c:majorGridlines/>
        <c:numFmt formatCode="_-* #,##0_-;\-* #,##0_-;_-* &quot;-&quot;??_-;_-@_-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586688"/>
        <c:crosses val="autoZero"/>
        <c:crossBetween val="between"/>
      </c:valAx>
      <c:catAx>
        <c:axId val="85811200"/>
        <c:scaling>
          <c:orientation val="minMax"/>
        </c:scaling>
        <c:delete val="1"/>
        <c:axPos val="b"/>
        <c:numFmt formatCode="#\ ???/???" sourceLinked="1"/>
        <c:tickLblPos val="none"/>
        <c:crossAx val="85812736"/>
        <c:crosses val="autoZero"/>
        <c:auto val="1"/>
        <c:lblAlgn val="ctr"/>
        <c:lblOffset val="100"/>
      </c:catAx>
      <c:valAx>
        <c:axId val="85812736"/>
        <c:scaling>
          <c:orientation val="minMax"/>
          <c:max val="0.9"/>
        </c:scaling>
        <c:axPos val="r"/>
        <c:numFmt formatCode="0.0%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811200"/>
        <c:crosses val="max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Cenários!$A$261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Cenários!$B$261:$L$261</c:f>
              <c:numCache>
                <c:formatCode>0.00</c:formatCode>
                <c:ptCount val="11"/>
                <c:pt idx="2">
                  <c:v>0.43161956418715758</c:v>
                </c:pt>
                <c:pt idx="3">
                  <c:v>0.4102912789731411</c:v>
                </c:pt>
                <c:pt idx="4">
                  <c:v>0.41996486187379922</c:v>
                </c:pt>
                <c:pt idx="5">
                  <c:v>0.44656609115752199</c:v>
                </c:pt>
                <c:pt idx="6">
                  <c:v>0.46892673296109055</c:v>
                </c:pt>
                <c:pt idx="7">
                  <c:v>0.47878381649881963</c:v>
                </c:pt>
                <c:pt idx="8">
                  <c:v>0.47953368834574817</c:v>
                </c:pt>
                <c:pt idx="9">
                  <c:v>0.48982358716170438</c:v>
                </c:pt>
                <c:pt idx="10">
                  <c:v>0.51803661674309254</c:v>
                </c:pt>
              </c:numCache>
            </c:numRef>
          </c:val>
        </c:ser>
        <c:ser>
          <c:idx val="2"/>
          <c:order val="1"/>
          <c:tx>
            <c:strRef>
              <c:f>Cenários!$A$262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Cenários!$B$262:$L$262</c:f>
              <c:numCache>
                <c:formatCode>0.00</c:formatCode>
                <c:ptCount val="11"/>
                <c:pt idx="2">
                  <c:v>0.43161956418715758</c:v>
                </c:pt>
                <c:pt idx="3">
                  <c:v>0.41660802171733868</c:v>
                </c:pt>
                <c:pt idx="4">
                  <c:v>0.43389196286259413</c:v>
                </c:pt>
                <c:pt idx="5">
                  <c:v>0.46882416246427661</c:v>
                </c:pt>
                <c:pt idx="6">
                  <c:v>0.49369701577103564</c:v>
                </c:pt>
                <c:pt idx="7">
                  <c:v>0.50579317520194678</c:v>
                </c:pt>
                <c:pt idx="8">
                  <c:v>0.50993500696656935</c:v>
                </c:pt>
                <c:pt idx="9">
                  <c:v>0.52625517475207584</c:v>
                </c:pt>
                <c:pt idx="10">
                  <c:v>0.56356566778605233</c:v>
                </c:pt>
              </c:numCache>
            </c:numRef>
          </c:val>
        </c:ser>
        <c:ser>
          <c:idx val="3"/>
          <c:order val="2"/>
          <c:tx>
            <c:strRef>
              <c:f>Cenários!$A$263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Cenários!$B$263:$L$263</c:f>
              <c:numCache>
                <c:formatCode>0.00</c:formatCode>
                <c:ptCount val="11"/>
                <c:pt idx="2">
                  <c:v>0.43161956418715758</c:v>
                </c:pt>
                <c:pt idx="3">
                  <c:v>0.42269363541949045</c:v>
                </c:pt>
                <c:pt idx="4">
                  <c:v>0.44725813951324378</c:v>
                </c:pt>
                <c:pt idx="5">
                  <c:v>0.49023756388273421</c:v>
                </c:pt>
                <c:pt idx="6">
                  <c:v>0.51782033896644042</c:v>
                </c:pt>
                <c:pt idx="7">
                  <c:v>0.53286930683657308</c:v>
                </c:pt>
                <c:pt idx="8">
                  <c:v>0.54120584926503223</c:v>
                </c:pt>
                <c:pt idx="9">
                  <c:v>0.56407305921335027</c:v>
                </c:pt>
                <c:pt idx="10">
                  <c:v>0.61069173786576236</c:v>
                </c:pt>
              </c:numCache>
            </c:numRef>
          </c:val>
        </c:ser>
        <c:ser>
          <c:idx val="0"/>
          <c:order val="3"/>
          <c:tx>
            <c:strRef>
              <c:f>Cenários!$A$260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Cenários!$B$260:$L$260</c:f>
              <c:numCache>
                <c:formatCode>0.00</c:formatCode>
                <c:ptCount val="11"/>
                <c:pt idx="0">
                  <c:v>0.49809873854585374</c:v>
                </c:pt>
                <c:pt idx="1">
                  <c:v>0.46388307027528403</c:v>
                </c:pt>
                <c:pt idx="2">
                  <c:v>0.43161956418715758</c:v>
                </c:pt>
              </c:numCache>
            </c:numRef>
          </c:val>
        </c:ser>
        <c:marker val="1"/>
        <c:axId val="94327168"/>
        <c:axId val="94328704"/>
      </c:lineChart>
      <c:catAx>
        <c:axId val="94327168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28704"/>
        <c:crosses val="autoZero"/>
        <c:auto val="1"/>
        <c:lblAlgn val="ctr"/>
        <c:lblOffset val="100"/>
      </c:catAx>
      <c:valAx>
        <c:axId val="94328704"/>
        <c:scaling>
          <c:orientation val="minMax"/>
          <c:min val="0.30000000000000016"/>
        </c:scaling>
        <c:axPos val="l"/>
        <c:majorGridlines/>
        <c:numFmt formatCode="0.00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27168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Cenários!$A$323</c:f>
              <c:strCache>
                <c:ptCount val="1"/>
                <c:pt idx="0">
                  <c:v>Realizado</c:v>
                </c:pt>
              </c:strCache>
            </c:strRef>
          </c:tx>
          <c:cat>
            <c:numRef>
              <c:f>Cenários!$B$322:$AZ$322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Cenários!$B$323:$AZ$323</c:f>
              <c:numCache>
                <c:formatCode>General</c:formatCode>
                <c:ptCount val="51"/>
                <c:pt idx="0">
                  <c:v>69.076757689743246</c:v>
                </c:pt>
                <c:pt idx="1">
                  <c:v>69.19832452514315</c:v>
                </c:pt>
                <c:pt idx="2">
                  <c:v>69.388761446793794</c:v>
                </c:pt>
                <c:pt idx="3">
                  <c:v>69.54475470415953</c:v>
                </c:pt>
                <c:pt idx="4">
                  <c:v>69.881513666349235</c:v>
                </c:pt>
                <c:pt idx="5">
                  <c:v>70.306334211687329</c:v>
                </c:pt>
                <c:pt idx="6">
                  <c:v>70.61611713753355</c:v>
                </c:pt>
                <c:pt idx="7">
                  <c:v>70.809891638159527</c:v>
                </c:pt>
                <c:pt idx="8">
                  <c:v>70.887240537176766</c:v>
                </c:pt>
                <c:pt idx="9">
                  <c:v>71.117333676957216</c:v>
                </c:pt>
                <c:pt idx="10">
                  <c:v>71.159471223240814</c:v>
                </c:pt>
              </c:numCache>
            </c:numRef>
          </c:val>
        </c:ser>
        <c:ser>
          <c:idx val="1"/>
          <c:order val="1"/>
          <c:tx>
            <c:strRef>
              <c:f>Cenários!$A$324</c:f>
              <c:strCache>
                <c:ptCount val="1"/>
                <c:pt idx="0">
                  <c:v>Hipótese 1</c:v>
                </c:pt>
              </c:strCache>
            </c:strRef>
          </c:tx>
          <c:cat>
            <c:numRef>
              <c:f>Cenários!$B$322:$AZ$322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Cenários!$B$324:$AZ$324</c:f>
              <c:numCache>
                <c:formatCode>0.0</c:formatCode>
                <c:ptCount val="51"/>
                <c:pt idx="10">
                  <c:v>71.159471223240814</c:v>
                </c:pt>
                <c:pt idx="11">
                  <c:v>71.43779928553343</c:v>
                </c:pt>
                <c:pt idx="12">
                  <c:v>71.582402152882949</c:v>
                </c:pt>
                <c:pt idx="13">
                  <c:v>71.724939264984627</c:v>
                </c:pt>
                <c:pt idx="14">
                  <c:v>71.865440132627697</c:v>
                </c:pt>
                <c:pt idx="15">
                  <c:v>72.003933845018736</c:v>
                </c:pt>
                <c:pt idx="16">
                  <c:v>72.140449075804185</c:v>
                </c:pt>
                <c:pt idx="17">
                  <c:v>72.275014089006987</c:v>
                </c:pt>
                <c:pt idx="18">
                  <c:v>72.407656744878309</c:v>
                </c:pt>
                <c:pt idx="19">
                  <c:v>72.538404505665767</c:v>
                </c:pt>
                <c:pt idx="20">
                  <c:v>72.667284441299117</c:v>
                </c:pt>
                <c:pt idx="21">
                  <c:v>72.794323234994849</c:v>
                </c:pt>
                <c:pt idx="22">
                  <c:v>72.919547188780641</c:v>
                </c:pt>
                <c:pt idx="23">
                  <c:v>73.042982228940915</c:v>
                </c:pt>
                <c:pt idx="24">
                  <c:v>73.164653911384619</c:v>
                </c:pt>
                <c:pt idx="25">
                  <c:v>73.28458742693627</c:v>
                </c:pt>
                <c:pt idx="26">
                  <c:v>73.402807606551463</c:v>
                </c:pt>
                <c:pt idx="27">
                  <c:v>73.519338926457877</c:v>
                </c:pt>
                <c:pt idx="28">
                  <c:v>73.634205513222767</c:v>
                </c:pt>
                <c:pt idx="29">
                  <c:v>73.747431148748163</c:v>
                </c:pt>
                <c:pt idx="30">
                  <c:v>73.859039275194618</c:v>
                </c:pt>
                <c:pt idx="31">
                  <c:v>73.969052999834702</c:v>
                </c:pt>
                <c:pt idx="32">
                  <c:v>74.077495099837066</c:v>
                </c:pt>
                <c:pt idx="33">
                  <c:v>74.184388026982248</c:v>
                </c:pt>
                <c:pt idx="34">
                  <c:v>74.28975391231107</c:v>
                </c:pt>
                <c:pt idx="35">
                  <c:v>74.393614570706632</c:v>
                </c:pt>
                <c:pt idx="36">
                  <c:v>74.495991505410828</c:v>
                </c:pt>
                <c:pt idx="37">
                  <c:v>74.596905912476387</c:v>
                </c:pt>
                <c:pt idx="38">
                  <c:v>74.696378685155295</c:v>
                </c:pt>
                <c:pt idx="39">
                  <c:v>74.794430418224508</c:v>
                </c:pt>
                <c:pt idx="40">
                  <c:v>74.891081412249875</c:v>
                </c:pt>
                <c:pt idx="41">
                  <c:v>74.986351677789159</c:v>
                </c:pt>
                <c:pt idx="42">
                  <c:v>75.080260939535023</c:v>
                </c:pt>
                <c:pt idx="43">
                  <c:v>75.172828640398805</c:v>
                </c:pt>
                <c:pt idx="44">
                  <c:v>75.264073945535969</c:v>
                </c:pt>
                <c:pt idx="45">
                  <c:v>75.354015746314033</c:v>
                </c:pt>
                <c:pt idx="46">
                  <c:v>75.442672664223835</c:v>
                </c:pt>
                <c:pt idx="47">
                  <c:v>75.530063054734924</c:v>
                </c:pt>
                <c:pt idx="48">
                  <c:v>75.616205011095857</c:v>
                </c:pt>
                <c:pt idx="49">
                  <c:v>75.701116368080207</c:v>
                </c:pt>
                <c:pt idx="50">
                  <c:v>75.784814705679068</c:v>
                </c:pt>
              </c:numCache>
            </c:numRef>
          </c:val>
        </c:ser>
        <c:ser>
          <c:idx val="2"/>
          <c:order val="2"/>
          <c:tx>
            <c:strRef>
              <c:f>Cenários!$A$325</c:f>
              <c:strCache>
                <c:ptCount val="1"/>
                <c:pt idx="0">
                  <c:v>Hipótese 2</c:v>
                </c:pt>
              </c:strCache>
            </c:strRef>
          </c:tx>
          <c:cat>
            <c:numRef>
              <c:f>Cenários!$B$322:$AZ$322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Cenários!$B$325:$AZ$325</c:f>
              <c:numCache>
                <c:formatCode>0.0</c:formatCode>
                <c:ptCount val="51"/>
                <c:pt idx="10">
                  <c:v>71.159471223240814</c:v>
                </c:pt>
                <c:pt idx="11">
                  <c:v>71.547823206342855</c:v>
                </c:pt>
                <c:pt idx="12">
                  <c:v>71.798127626184282</c:v>
                </c:pt>
                <c:pt idx="13">
                  <c:v>72.042174435529674</c:v>
                </c:pt>
                <c:pt idx="14">
                  <c:v>72.280120074641431</c:v>
                </c:pt>
                <c:pt idx="15">
                  <c:v>72.512117072775396</c:v>
                </c:pt>
                <c:pt idx="16">
                  <c:v>72.738314145956011</c:v>
                </c:pt>
                <c:pt idx="17">
                  <c:v>72.958856292307104</c:v>
                </c:pt>
                <c:pt idx="18">
                  <c:v>73.173884884999424</c:v>
                </c:pt>
                <c:pt idx="19">
                  <c:v>73.38353776287444</c:v>
                </c:pt>
                <c:pt idx="20">
                  <c:v>73.587949318802572</c:v>
                </c:pt>
                <c:pt idx="21">
                  <c:v>73.78725058583251</c:v>
                </c:pt>
                <c:pt idx="22">
                  <c:v>73.981569321186697</c:v>
                </c:pt>
                <c:pt idx="23">
                  <c:v>74.171030088157025</c:v>
                </c:pt>
                <c:pt idx="24">
                  <c:v>74.355754335953094</c:v>
                </c:pt>
                <c:pt idx="25">
                  <c:v>74.535860477554266</c:v>
                </c:pt>
                <c:pt idx="26">
                  <c:v>74.711463965615408</c:v>
                </c:pt>
                <c:pt idx="27">
                  <c:v>74.882677366475022</c:v>
                </c:pt>
                <c:pt idx="28">
                  <c:v>75.049610432313145</c:v>
                </c:pt>
                <c:pt idx="29">
                  <c:v>75.212370171505313</c:v>
                </c:pt>
                <c:pt idx="30">
                  <c:v>75.371060917217676</c:v>
                </c:pt>
                <c:pt idx="31">
                  <c:v>75.525784394287228</c:v>
                </c:pt>
                <c:pt idx="32">
                  <c:v>75.676639784430051</c:v>
                </c:pt>
                <c:pt idx="33">
                  <c:v>75.823723789819297</c:v>
                </c:pt>
                <c:pt idx="34">
                  <c:v>75.96713069507382</c:v>
                </c:pt>
                <c:pt idx="35">
                  <c:v>76.106952427696967</c:v>
                </c:pt>
                <c:pt idx="36">
                  <c:v>76.243278617004549</c:v>
                </c:pt>
                <c:pt idx="37">
                  <c:v>76.376196651579434</c:v>
                </c:pt>
                <c:pt idx="38">
                  <c:v>76.505791735289947</c:v>
                </c:pt>
                <c:pt idx="39">
                  <c:v>76.632146941907692</c:v>
                </c:pt>
                <c:pt idx="40">
                  <c:v>76.755343268359994</c:v>
                </c:pt>
                <c:pt idx="41">
                  <c:v>76.875459686650998</c:v>
                </c:pt>
                <c:pt idx="42">
                  <c:v>76.99257319448472</c:v>
                </c:pt>
                <c:pt idx="43">
                  <c:v>77.106758864622606</c:v>
                </c:pt>
                <c:pt idx="44">
                  <c:v>77.218089893007047</c:v>
                </c:pt>
                <c:pt idx="45">
                  <c:v>77.32663764568187</c:v>
                </c:pt>
                <c:pt idx="46">
                  <c:v>77.432471704539822</c:v>
                </c:pt>
                <c:pt idx="47">
                  <c:v>77.535659911926331</c:v>
                </c:pt>
                <c:pt idx="48">
                  <c:v>77.636268414128168</c:v>
                </c:pt>
                <c:pt idx="49">
                  <c:v>77.734361703774965</c:v>
                </c:pt>
                <c:pt idx="50">
                  <c:v>77.830002661180586</c:v>
                </c:pt>
              </c:numCache>
            </c:numRef>
          </c:val>
        </c:ser>
        <c:ser>
          <c:idx val="3"/>
          <c:order val="3"/>
          <c:tx>
            <c:strRef>
              <c:f>Cenários!$A$326</c:f>
              <c:strCache>
                <c:ptCount val="1"/>
                <c:pt idx="0">
                  <c:v>Hipótese 3</c:v>
                </c:pt>
              </c:strCache>
            </c:strRef>
          </c:tx>
          <c:cat>
            <c:numRef>
              <c:f>Cenários!$B$322:$AZ$322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Cenários!$B$326:$AZ$326</c:f>
              <c:numCache>
                <c:formatCode>0.0</c:formatCode>
                <c:ptCount val="51"/>
                <c:pt idx="10">
                  <c:v>71.159471223240814</c:v>
                </c:pt>
                <c:pt idx="11">
                  <c:v>71.701856695476039</c:v>
                </c:pt>
                <c:pt idx="12">
                  <c:v>72.096182427656998</c:v>
                </c:pt>
                <c:pt idx="13">
                  <c:v>72.474735130550712</c:v>
                </c:pt>
                <c:pt idx="14">
                  <c:v>72.838145725328687</c:v>
                </c:pt>
                <c:pt idx="15">
                  <c:v>73.187019896315533</c:v>
                </c:pt>
                <c:pt idx="16">
                  <c:v>73.521939100462916</c:v>
                </c:pt>
                <c:pt idx="17">
                  <c:v>73.843461536444394</c:v>
                </c:pt>
                <c:pt idx="18">
                  <c:v>74.152123074986619</c:v>
                </c:pt>
                <c:pt idx="19">
                  <c:v>74.448438151987148</c:v>
                </c:pt>
                <c:pt idx="20">
                  <c:v>74.732900625907661</c:v>
                </c:pt>
                <c:pt idx="21">
                  <c:v>75.005984600871358</c:v>
                </c:pt>
                <c:pt idx="22">
                  <c:v>75.268145216836501</c:v>
                </c:pt>
                <c:pt idx="23">
                  <c:v>75.519819408163045</c:v>
                </c:pt>
                <c:pt idx="24">
                  <c:v>75.761426631836528</c:v>
                </c:pt>
                <c:pt idx="25">
                  <c:v>75.993369566563061</c:v>
                </c:pt>
                <c:pt idx="26">
                  <c:v>76.21603478390054</c:v>
                </c:pt>
                <c:pt idx="27">
                  <c:v>76.429793392544525</c:v>
                </c:pt>
                <c:pt idx="28">
                  <c:v>76.635001656842746</c:v>
                </c:pt>
                <c:pt idx="29">
                  <c:v>76.832001590569035</c:v>
                </c:pt>
                <c:pt idx="30">
                  <c:v>77.021121526946274</c:v>
                </c:pt>
                <c:pt idx="31">
                  <c:v>77.202676665868424</c:v>
                </c:pt>
                <c:pt idx="32">
                  <c:v>77.376969599233689</c:v>
                </c:pt>
                <c:pt idx="33">
                  <c:v>77.544290815264347</c:v>
                </c:pt>
                <c:pt idx="34">
                  <c:v>77.704919182653768</c:v>
                </c:pt>
                <c:pt idx="35">
                  <c:v>77.859122415347613</c:v>
                </c:pt>
                <c:pt idx="36">
                  <c:v>78.007157518733706</c:v>
                </c:pt>
                <c:pt idx="37">
                  <c:v>78.149271217984364</c:v>
                </c:pt>
                <c:pt idx="38">
                  <c:v>78.285700369264987</c:v>
                </c:pt>
                <c:pt idx="39">
                  <c:v>78.416672354494381</c:v>
                </c:pt>
                <c:pt idx="40">
                  <c:v>78.542405460314612</c:v>
                </c:pt>
                <c:pt idx="41">
                  <c:v>78.663109241902021</c:v>
                </c:pt>
                <c:pt idx="42">
                  <c:v>78.778984872225934</c:v>
                </c:pt>
                <c:pt idx="43">
                  <c:v>78.890225477336898</c:v>
                </c:pt>
                <c:pt idx="44">
                  <c:v>78.997016458243422</c:v>
                </c:pt>
                <c:pt idx="45">
                  <c:v>79.099535799913681</c:v>
                </c:pt>
                <c:pt idx="46">
                  <c:v>79.197954367917134</c:v>
                </c:pt>
                <c:pt idx="47">
                  <c:v>79.292436193200444</c:v>
                </c:pt>
                <c:pt idx="48">
                  <c:v>79.383138745472422</c:v>
                </c:pt>
                <c:pt idx="49">
                  <c:v>79.470213195653528</c:v>
                </c:pt>
                <c:pt idx="50">
                  <c:v>79.553804667827393</c:v>
                </c:pt>
              </c:numCache>
            </c:numRef>
          </c:val>
        </c:ser>
        <c:marker val="1"/>
        <c:axId val="94358912"/>
        <c:axId val="94368896"/>
      </c:lineChart>
      <c:catAx>
        <c:axId val="9435891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68896"/>
        <c:crosses val="autoZero"/>
        <c:auto val="1"/>
        <c:lblAlgn val="ctr"/>
        <c:lblOffset val="100"/>
      </c:catAx>
      <c:valAx>
        <c:axId val="94368896"/>
        <c:scaling>
          <c:orientation val="minMax"/>
          <c:min val="68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5891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Cenários!$A$354</c:f>
              <c:strCache>
                <c:ptCount val="1"/>
                <c:pt idx="0">
                  <c:v>Realizado</c:v>
                </c:pt>
              </c:strCache>
            </c:strRef>
          </c:tx>
          <c:cat>
            <c:numRef>
              <c:f>Cenários!$B$353:$AZ$353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Cenários!$B$354:$AZ$354</c:f>
              <c:numCache>
                <c:formatCode>0.0</c:formatCode>
                <c:ptCount val="51"/>
                <c:pt idx="0">
                  <c:v>77.239353800780293</c:v>
                </c:pt>
                <c:pt idx="1">
                  <c:v>77.343023412758711</c:v>
                </c:pt>
                <c:pt idx="2">
                  <c:v>77.422517552681612</c:v>
                </c:pt>
                <c:pt idx="3">
                  <c:v>77.716237074420064</c:v>
                </c:pt>
                <c:pt idx="4">
                  <c:v>77.923211957423035</c:v>
                </c:pt>
                <c:pt idx="5">
                  <c:v>78.107478459856694</c:v>
                </c:pt>
                <c:pt idx="6">
                  <c:v>78.385084286224213</c:v>
                </c:pt>
                <c:pt idx="7">
                  <c:v>78.598656321108578</c:v>
                </c:pt>
                <c:pt idx="8">
                  <c:v>78.697684412795383</c:v>
                </c:pt>
                <c:pt idx="9">
                  <c:v>78.767044090909053</c:v>
                </c:pt>
                <c:pt idx="10">
                  <c:v>78.918931350492883</c:v>
                </c:pt>
              </c:numCache>
            </c:numRef>
          </c:val>
        </c:ser>
        <c:ser>
          <c:idx val="1"/>
          <c:order val="1"/>
          <c:tx>
            <c:strRef>
              <c:f>Cenários!$A$355</c:f>
              <c:strCache>
                <c:ptCount val="1"/>
                <c:pt idx="0">
                  <c:v>Hipótese 1</c:v>
                </c:pt>
              </c:strCache>
            </c:strRef>
          </c:tx>
          <c:cat>
            <c:numRef>
              <c:f>Cenários!$B$353:$AZ$353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Cenários!$B$355:$AZ$355</c:f>
              <c:numCache>
                <c:formatCode>0.0</c:formatCode>
                <c:ptCount val="51"/>
                <c:pt idx="10">
                  <c:v>78.918931350492883</c:v>
                </c:pt>
                <c:pt idx="11">
                  <c:v>79.017360005696659</c:v>
                </c:pt>
                <c:pt idx="12">
                  <c:v>79.126861872287364</c:v>
                </c:pt>
                <c:pt idx="13">
                  <c:v>79.234903713990192</c:v>
                </c:pt>
                <c:pt idx="14">
                  <c:v>79.341504997803654</c:v>
                </c:pt>
                <c:pt idx="15">
                  <c:v>79.446684931166274</c:v>
                </c:pt>
                <c:pt idx="16">
                  <c:v>79.550462465417397</c:v>
                </c:pt>
                <c:pt idx="17">
                  <c:v>79.652856299211834</c:v>
                </c:pt>
                <c:pt idx="18">
                  <c:v>79.753884881889007</c:v>
                </c:pt>
                <c:pt idx="19">
                  <c:v>79.85356641679715</c:v>
                </c:pt>
                <c:pt idx="20">
                  <c:v>79.951918864573187</c:v>
                </c:pt>
                <c:pt idx="21">
                  <c:v>80.048959946378872</c:v>
                </c:pt>
                <c:pt idx="22">
                  <c:v>80.144707147093825</c:v>
                </c:pt>
                <c:pt idx="23">
                  <c:v>80.239177718465911</c:v>
                </c:pt>
                <c:pt idx="24">
                  <c:v>80.332388682219701</c:v>
                </c:pt>
                <c:pt idx="25">
                  <c:v>80.42435683312344</c:v>
                </c:pt>
                <c:pt idx="26">
                  <c:v>80.515098742015127</c:v>
                </c:pt>
                <c:pt idx="27">
                  <c:v>80.604630758788261</c:v>
                </c:pt>
                <c:pt idx="28">
                  <c:v>80.692969015337752</c:v>
                </c:pt>
                <c:pt idx="29">
                  <c:v>80.78012942846658</c:v>
                </c:pt>
                <c:pt idx="30">
                  <c:v>80.866127702753687</c:v>
                </c:pt>
                <c:pt idx="31">
                  <c:v>80.950979333383643</c:v>
                </c:pt>
                <c:pt idx="32">
                  <c:v>81.034699608938524</c:v>
                </c:pt>
                <c:pt idx="33">
                  <c:v>81.117303614152675</c:v>
                </c:pt>
                <c:pt idx="34">
                  <c:v>81.198806232630645</c:v>
                </c:pt>
                <c:pt idx="35">
                  <c:v>81.279222149528906</c:v>
                </c:pt>
                <c:pt idx="36">
                  <c:v>81.358565854201856</c:v>
                </c:pt>
                <c:pt idx="37">
                  <c:v>81.436851642812499</c:v>
                </c:pt>
                <c:pt idx="38">
                  <c:v>81.514093620908326</c:v>
                </c:pt>
                <c:pt idx="39">
                  <c:v>81.590305705962876</c:v>
                </c:pt>
                <c:pt idx="40">
                  <c:v>81.665501629883366</c:v>
                </c:pt>
                <c:pt idx="41">
                  <c:v>81.739694941484927</c:v>
                </c:pt>
                <c:pt idx="42">
                  <c:v>81.812899008931794</c:v>
                </c:pt>
                <c:pt idx="43">
                  <c:v>81.885127022146037</c:v>
                </c:pt>
                <c:pt idx="44">
                  <c:v>81.956391995184092</c:v>
                </c:pt>
                <c:pt idx="45">
                  <c:v>82.026706768581633</c:v>
                </c:pt>
                <c:pt idx="46">
                  <c:v>82.096084011667216</c:v>
                </c:pt>
                <c:pt idx="47">
                  <c:v>82.16453622484498</c:v>
                </c:pt>
                <c:pt idx="48">
                  <c:v>82.232075741847041</c:v>
                </c:pt>
                <c:pt idx="49">
                  <c:v>82.298714731955741</c:v>
                </c:pt>
                <c:pt idx="50">
                  <c:v>82.364465202196328</c:v>
                </c:pt>
              </c:numCache>
            </c:numRef>
          </c:val>
        </c:ser>
        <c:ser>
          <c:idx val="2"/>
          <c:order val="2"/>
          <c:tx>
            <c:strRef>
              <c:f>Cenários!$A$356</c:f>
              <c:strCache>
                <c:ptCount val="1"/>
                <c:pt idx="0">
                  <c:v>Hipótese 2</c:v>
                </c:pt>
              </c:strCache>
            </c:strRef>
          </c:tx>
          <c:cat>
            <c:numRef>
              <c:f>Cenários!$B$353:$AZ$353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Cenários!$B$356:$AZ$356</c:f>
              <c:numCache>
                <c:formatCode>0.0</c:formatCode>
                <c:ptCount val="51"/>
                <c:pt idx="10">
                  <c:v>78.918931350492883</c:v>
                </c:pt>
                <c:pt idx="11">
                  <c:v>79.09134775339308</c:v>
                </c:pt>
                <c:pt idx="12">
                  <c:v>79.272206692206566</c:v>
                </c:pt>
                <c:pt idx="13">
                  <c:v>79.449046543490866</c:v>
                </c:pt>
                <c:pt idx="14">
                  <c:v>79.621956620302186</c:v>
                </c:pt>
                <c:pt idx="15">
                  <c:v>79.791024250962138</c:v>
                </c:pt>
                <c:pt idx="16">
                  <c:v>79.956334823162976</c:v>
                </c:pt>
                <c:pt idx="17">
                  <c:v>80.117971827092688</c:v>
                </c:pt>
                <c:pt idx="18">
                  <c:v>80.276016897601735</c:v>
                </c:pt>
                <c:pt idx="19">
                  <c:v>80.430549855432801</c:v>
                </c:pt>
                <c:pt idx="20">
                  <c:v>80.581648747534288</c:v>
                </c:pt>
                <c:pt idx="21">
                  <c:v>80.729389886477975</c:v>
                </c:pt>
                <c:pt idx="22">
                  <c:v>80.873847889000686</c:v>
                </c:pt>
                <c:pt idx="23">
                  <c:v>81.015095713689561</c:v>
                </c:pt>
                <c:pt idx="24">
                  <c:v>81.153204697829793</c:v>
                </c:pt>
                <c:pt idx="25">
                  <c:v>81.288244593433575</c:v>
                </c:pt>
                <c:pt idx="26">
                  <c:v>81.420283602468388</c:v>
                </c:pt>
                <c:pt idx="27">
                  <c:v>81.549388411302417</c:v>
                </c:pt>
                <c:pt idx="28">
                  <c:v>81.675624224384592</c:v>
                </c:pt>
                <c:pt idx="29">
                  <c:v>81.799054797176041</c:v>
                </c:pt>
                <c:pt idx="30">
                  <c:v>81.919742468349909</c:v>
                </c:pt>
                <c:pt idx="31">
                  <c:v>82.037748191275469</c:v>
                </c:pt>
                <c:pt idx="32">
                  <c:v>82.153131564802678</c:v>
                </c:pt>
                <c:pt idx="33">
                  <c:v>82.265950863362619</c:v>
                </c:pt>
                <c:pt idx="34">
                  <c:v>82.376263066399005</c:v>
                </c:pt>
                <c:pt idx="35">
                  <c:v>82.484123887145699</c:v>
                </c:pt>
                <c:pt idx="36">
                  <c:v>82.58958780076469</c:v>
                </c:pt>
                <c:pt idx="37">
                  <c:v>82.692708071858803</c:v>
                </c:pt>
                <c:pt idx="38">
                  <c:v>82.793536781373049</c:v>
                </c:pt>
                <c:pt idx="39">
                  <c:v>82.892124852898093</c:v>
                </c:pt>
                <c:pt idx="40">
                  <c:v>82.988522078389252</c:v>
                </c:pt>
                <c:pt idx="41">
                  <c:v>83.082777143313933</c:v>
                </c:pt>
                <c:pt idx="42">
                  <c:v>83.174937651240285</c:v>
                </c:pt>
                <c:pt idx="43">
                  <c:v>83.265050147879393</c:v>
                </c:pt>
                <c:pt idx="44">
                  <c:v>83.35316014459319</c:v>
                </c:pt>
                <c:pt idx="45">
                  <c:v>83.439312141380015</c:v>
                </c:pt>
                <c:pt idx="46">
                  <c:v>83.523549649349349</c:v>
                </c:pt>
                <c:pt idx="47">
                  <c:v>83.605915212697141</c:v>
                </c:pt>
                <c:pt idx="48">
                  <c:v>83.686450430192764</c:v>
                </c:pt>
                <c:pt idx="49">
                  <c:v>83.76519597618848</c:v>
                </c:pt>
                <c:pt idx="50">
                  <c:v>83.842191621162073</c:v>
                </c:pt>
              </c:numCache>
            </c:numRef>
          </c:val>
        </c:ser>
        <c:ser>
          <c:idx val="3"/>
          <c:order val="3"/>
          <c:tx>
            <c:strRef>
              <c:f>Cenários!$A$357</c:f>
              <c:strCache>
                <c:ptCount val="1"/>
                <c:pt idx="0">
                  <c:v>Hipótese 3</c:v>
                </c:pt>
              </c:strCache>
            </c:strRef>
          </c:tx>
          <c:cat>
            <c:numRef>
              <c:f>Cenários!$B$353:$AZ$353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Cenários!$B$357:$AZ$357</c:f>
              <c:numCache>
                <c:formatCode>0.0</c:formatCode>
                <c:ptCount val="51"/>
                <c:pt idx="10">
                  <c:v>78.918931350492883</c:v>
                </c:pt>
                <c:pt idx="11">
                  <c:v>79.183832438013624</c:v>
                </c:pt>
                <c:pt idx="12">
                  <c:v>79.452038023413166</c:v>
                </c:pt>
                <c:pt idx="13">
                  <c:v>79.711303422632724</c:v>
                </c:pt>
                <c:pt idx="14">
                  <c:v>79.961926641878307</c:v>
                </c:pt>
                <c:pt idx="15">
                  <c:v>80.204195753815696</c:v>
                </c:pt>
                <c:pt idx="16">
                  <c:v>80.438389228688507</c:v>
                </c:pt>
                <c:pt idx="17">
                  <c:v>80.664776254398888</c:v>
                </c:pt>
                <c:pt idx="18">
                  <c:v>80.883617045918925</c:v>
                </c:pt>
                <c:pt idx="19">
                  <c:v>81.095163144388295</c:v>
                </c:pt>
                <c:pt idx="20">
                  <c:v>81.299657706242016</c:v>
                </c:pt>
                <c:pt idx="21">
                  <c:v>81.497335782700617</c:v>
                </c:pt>
                <c:pt idx="22">
                  <c:v>81.688424589943935</c:v>
                </c:pt>
                <c:pt idx="23">
                  <c:v>81.873143770279142</c:v>
                </c:pt>
                <c:pt idx="24">
                  <c:v>82.051705644603175</c:v>
                </c:pt>
                <c:pt idx="25">
                  <c:v>82.22431545644973</c:v>
                </c:pt>
                <c:pt idx="26">
                  <c:v>82.391171607901413</c:v>
                </c:pt>
                <c:pt idx="27">
                  <c:v>82.552465887638036</c:v>
                </c:pt>
                <c:pt idx="28">
                  <c:v>82.708383691383432</c:v>
                </c:pt>
                <c:pt idx="29">
                  <c:v>82.859104235003983</c:v>
                </c:pt>
                <c:pt idx="30">
                  <c:v>83.004800760503855</c:v>
                </c:pt>
                <c:pt idx="31">
                  <c:v>83.145640735153734</c:v>
                </c:pt>
                <c:pt idx="32">
                  <c:v>83.281786043981938</c:v>
                </c:pt>
                <c:pt idx="33">
                  <c:v>83.413393175849208</c:v>
                </c:pt>
                <c:pt idx="34">
                  <c:v>83.540613403320904</c:v>
                </c:pt>
                <c:pt idx="35">
                  <c:v>83.663592956543539</c:v>
                </c:pt>
                <c:pt idx="36">
                  <c:v>83.782473191325423</c:v>
                </c:pt>
                <c:pt idx="37">
                  <c:v>83.89739075161458</c:v>
                </c:pt>
                <c:pt idx="38">
                  <c:v>84.008477726560756</c:v>
                </c:pt>
                <c:pt idx="39">
                  <c:v>84.115861802342067</c:v>
                </c:pt>
                <c:pt idx="40">
                  <c:v>84.219666408930664</c:v>
                </c:pt>
                <c:pt idx="41">
                  <c:v>84.32001086196631</c:v>
                </c:pt>
                <c:pt idx="42">
                  <c:v>84.417010499900769</c:v>
                </c:pt>
                <c:pt idx="43">
                  <c:v>84.51077681657074</c:v>
                </c:pt>
                <c:pt idx="44">
                  <c:v>84.601417589351712</c:v>
                </c:pt>
                <c:pt idx="45">
                  <c:v>84.689037003039985</c:v>
                </c:pt>
                <c:pt idx="46">
                  <c:v>84.773735769605324</c:v>
                </c:pt>
                <c:pt idx="47">
                  <c:v>84.855611243951813</c:v>
                </c:pt>
                <c:pt idx="48">
                  <c:v>84.934757535820083</c:v>
                </c:pt>
                <c:pt idx="49">
                  <c:v>85.01126561795941</c:v>
                </c:pt>
                <c:pt idx="50">
                  <c:v>85.0852234306941</c:v>
                </c:pt>
              </c:numCache>
            </c:numRef>
          </c:val>
        </c:ser>
        <c:marker val="1"/>
        <c:axId val="94411392"/>
        <c:axId val="94425472"/>
      </c:lineChart>
      <c:catAx>
        <c:axId val="944113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25472"/>
        <c:crosses val="autoZero"/>
        <c:auto val="1"/>
        <c:lblAlgn val="ctr"/>
        <c:lblOffset val="100"/>
      </c:catAx>
      <c:valAx>
        <c:axId val="94425472"/>
        <c:scaling>
          <c:orientation val="minMax"/>
          <c:min val="76"/>
        </c:scaling>
        <c:axPos val="l"/>
        <c:majorGridlines/>
        <c:numFmt formatCode="0" sourceLinked="0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1139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Cenários!$A$384</c:f>
              <c:strCache>
                <c:ptCount val="1"/>
                <c:pt idx="0">
                  <c:v>Realizado</c:v>
                </c:pt>
              </c:strCache>
            </c:strRef>
          </c:tx>
          <c:val>
            <c:numRef>
              <c:f>Cenários!$B$384:$CD$384</c:f>
              <c:numCache>
                <c:formatCode>0.00</c:formatCode>
                <c:ptCount val="81"/>
                <c:pt idx="0">
                  <c:v>3.11</c:v>
                </c:pt>
                <c:pt idx="11">
                  <c:v>2.4300000000000002</c:v>
                </c:pt>
                <c:pt idx="20">
                  <c:v>2.2000000000000002</c:v>
                </c:pt>
              </c:numCache>
            </c:numRef>
          </c:val>
        </c:ser>
        <c:ser>
          <c:idx val="2"/>
          <c:order val="1"/>
          <c:tx>
            <c:strRef>
              <c:f>Cenários!$A$385</c:f>
              <c:strCache>
                <c:ptCount val="1"/>
                <c:pt idx="0">
                  <c:v>Hipótese 1</c:v>
                </c:pt>
              </c:strCache>
            </c:strRef>
          </c:tx>
          <c:val>
            <c:numRef>
              <c:f>Cenários!$B$385:$CD$385</c:f>
              <c:numCache>
                <c:formatCode>General</c:formatCode>
                <c:ptCount val="81"/>
                <c:pt idx="30" formatCode="0.00">
                  <c:v>1.57</c:v>
                </c:pt>
                <c:pt idx="31" formatCode="0.00">
                  <c:v>1.5430000000000001</c:v>
                </c:pt>
                <c:pt idx="32" formatCode="0.00">
                  <c:v>1.5187000000000002</c:v>
                </c:pt>
                <c:pt idx="33" formatCode="0.00">
                  <c:v>1.4968300000000001</c:v>
                </c:pt>
                <c:pt idx="34" formatCode="0.00">
                  <c:v>1.477147</c:v>
                </c:pt>
                <c:pt idx="35" formatCode="0.00">
                  <c:v>1.4594323</c:v>
                </c:pt>
                <c:pt idx="36" formatCode="0.00">
                  <c:v>1.44348907</c:v>
                </c:pt>
                <c:pt idx="37" formatCode="0.00">
                  <c:v>1.429140163</c:v>
                </c:pt>
                <c:pt idx="38" formatCode="0.00">
                  <c:v>1.4162261467000001</c:v>
                </c:pt>
                <c:pt idx="39" formatCode="0.00">
                  <c:v>1.4046035320300001</c:v>
                </c:pt>
                <c:pt idx="40" formatCode="0.00">
                  <c:v>1.394143178827</c:v>
                </c:pt>
                <c:pt idx="41" formatCode="0.00">
                  <c:v>1.3847288609443</c:v>
                </c:pt>
                <c:pt idx="42" formatCode="0.00">
                  <c:v>1.3762559748498699</c:v>
                </c:pt>
                <c:pt idx="43" formatCode="0.00">
                  <c:v>1.3686303773648829</c:v>
                </c:pt>
                <c:pt idx="44" formatCode="0.00">
                  <c:v>1.3617673396283947</c:v>
                </c:pt>
                <c:pt idx="45" formatCode="0.00">
                  <c:v>1.3555906056655553</c:v>
                </c:pt>
                <c:pt idx="46" formatCode="0.00">
                  <c:v>1.3500315450989997</c:v>
                </c:pt>
                <c:pt idx="47" formatCode="0.00">
                  <c:v>1.3450283905890998</c:v>
                </c:pt>
                <c:pt idx="48" formatCode="0.00">
                  <c:v>1.3405255515301899</c:v>
                </c:pt>
                <c:pt idx="49" formatCode="0.00">
                  <c:v>1.3364729963771709</c:v>
                </c:pt>
                <c:pt idx="50" formatCode="0.00">
                  <c:v>1.3328256967394538</c:v>
                </c:pt>
                <c:pt idx="51" formatCode="0.00">
                  <c:v>1.3295431270655085</c:v>
                </c:pt>
                <c:pt idx="52" formatCode="0.00">
                  <c:v>1.3265888143589577</c:v>
                </c:pt>
                <c:pt idx="53" formatCode="0.00">
                  <c:v>1.323929932923062</c:v>
                </c:pt>
                <c:pt idx="54" formatCode="0.00">
                  <c:v>1.3215369396307559</c:v>
                </c:pt>
                <c:pt idx="55" formatCode="0.00">
                  <c:v>1.3193832456676804</c:v>
                </c:pt>
                <c:pt idx="56" formatCode="0.00">
                  <c:v>1.3174449211009123</c:v>
                </c:pt>
                <c:pt idx="57" formatCode="0.00">
                  <c:v>1.315700428990821</c:v>
                </c:pt>
                <c:pt idx="58" formatCode="0.00">
                  <c:v>1.3141303860917388</c:v>
                </c:pt>
                <c:pt idx="59" formatCode="0.00">
                  <c:v>1.3127173474825649</c:v>
                </c:pt>
                <c:pt idx="60" formatCode="0.00">
                  <c:v>1.3114456127343084</c:v>
                </c:pt>
                <c:pt idx="61" formatCode="0.00">
                  <c:v>1.3103010514608775</c:v>
                </c:pt>
                <c:pt idx="62" formatCode="0.00">
                  <c:v>1.3092709463147898</c:v>
                </c:pt>
                <c:pt idx="63" formatCode="0.00">
                  <c:v>1.3083438516833108</c:v>
                </c:pt>
                <c:pt idx="64" formatCode="0.00">
                  <c:v>1.3075094665149798</c:v>
                </c:pt>
                <c:pt idx="65" formatCode="0.00">
                  <c:v>1.3067585198634819</c:v>
                </c:pt>
                <c:pt idx="66" formatCode="0.00">
                  <c:v>1.3060826678771338</c:v>
                </c:pt>
                <c:pt idx="67" formatCode="0.00">
                  <c:v>1.3054744010894204</c:v>
                </c:pt>
                <c:pt idx="68" formatCode="0.00">
                  <c:v>1.3049269609804783</c:v>
                </c:pt>
                <c:pt idx="69" formatCode="0.00">
                  <c:v>1.3044342648824305</c:v>
                </c:pt>
                <c:pt idx="70" formatCode="0.00">
                  <c:v>1.3039908383941874</c:v>
                </c:pt>
                <c:pt idx="71" formatCode="0.00">
                  <c:v>1.3035917545547686</c:v>
                </c:pt>
                <c:pt idx="72" formatCode="0.00">
                  <c:v>1.3032325790992918</c:v>
                </c:pt>
                <c:pt idx="73" formatCode="0.00">
                  <c:v>1.3029093211893625</c:v>
                </c:pt>
                <c:pt idx="74" formatCode="0.00">
                  <c:v>1.3026183890704264</c:v>
                </c:pt>
                <c:pt idx="75" formatCode="0.00">
                  <c:v>1.3023565501633838</c:v>
                </c:pt>
                <c:pt idx="76" formatCode="0.00">
                  <c:v>1.3021208951470453</c:v>
                </c:pt>
                <c:pt idx="77" formatCode="0.00">
                  <c:v>1.3019088056323409</c:v>
                </c:pt>
                <c:pt idx="78" formatCode="0.00">
                  <c:v>1.3017179250691069</c:v>
                </c:pt>
                <c:pt idx="79" formatCode="0.00">
                  <c:v>1.3015461325621962</c:v>
                </c:pt>
                <c:pt idx="80" formatCode="0.00">
                  <c:v>1.3013915193059766</c:v>
                </c:pt>
              </c:numCache>
            </c:numRef>
          </c:val>
        </c:ser>
        <c:ser>
          <c:idx val="3"/>
          <c:order val="2"/>
          <c:tx>
            <c:strRef>
              <c:f>Cenários!$A$386</c:f>
              <c:strCache>
                <c:ptCount val="1"/>
                <c:pt idx="0">
                  <c:v>Hipótese 2</c:v>
                </c:pt>
              </c:strCache>
            </c:strRef>
          </c:tx>
          <c:val>
            <c:numRef>
              <c:f>Cenários!$B$386:$CD$386</c:f>
              <c:numCache>
                <c:formatCode>General</c:formatCode>
                <c:ptCount val="81"/>
                <c:pt idx="30" formatCode="0.00">
                  <c:v>1.66</c:v>
                </c:pt>
                <c:pt idx="31" formatCode="0.00">
                  <c:v>1.6414285714285715</c:v>
                </c:pt>
                <c:pt idx="32" formatCode="0.00">
                  <c:v>1.6241836734693877</c:v>
                </c:pt>
                <c:pt idx="33" formatCode="0.00">
                  <c:v>1.6081705539358599</c:v>
                </c:pt>
                <c:pt idx="34" formatCode="0.00">
                  <c:v>1.593301228654727</c:v>
                </c:pt>
                <c:pt idx="35" formatCode="0.00">
                  <c:v>1.5794939980365321</c:v>
                </c:pt>
                <c:pt idx="36" formatCode="0.00">
                  <c:v>1.5666729981767797</c:v>
                </c:pt>
                <c:pt idx="37" formatCode="0.00">
                  <c:v>1.5547677840212955</c:v>
                </c:pt>
                <c:pt idx="38" formatCode="0.00">
                  <c:v>1.5437129423054887</c:v>
                </c:pt>
                <c:pt idx="39" formatCode="0.00">
                  <c:v>1.5334477321408109</c:v>
                </c:pt>
                <c:pt idx="40" formatCode="0.00">
                  <c:v>1.5239157512736101</c:v>
                </c:pt>
                <c:pt idx="41" formatCode="0.00">
                  <c:v>1.5150646261826379</c:v>
                </c:pt>
                <c:pt idx="42" formatCode="0.00">
                  <c:v>1.5068457243124496</c:v>
                </c:pt>
                <c:pt idx="43" formatCode="0.00">
                  <c:v>1.4992138868615603</c:v>
                </c:pt>
                <c:pt idx="44" formatCode="0.00">
                  <c:v>1.4921271806571632</c:v>
                </c:pt>
                <c:pt idx="45" formatCode="0.00">
                  <c:v>1.4855466677530802</c:v>
                </c:pt>
                <c:pt idx="46" formatCode="0.00">
                  <c:v>1.4794361914850029</c:v>
                </c:pt>
                <c:pt idx="47" formatCode="0.00">
                  <c:v>1.4737621778075027</c:v>
                </c:pt>
                <c:pt idx="48" formatCode="0.00">
                  <c:v>1.4684934508212526</c:v>
                </c:pt>
                <c:pt idx="49" formatCode="0.00">
                  <c:v>1.4636010614768775</c:v>
                </c:pt>
                <c:pt idx="50" formatCode="0.00">
                  <c:v>1.4590581285142434</c:v>
                </c:pt>
                <c:pt idx="51" formatCode="0.00">
                  <c:v>1.4548396907632259</c:v>
                </c:pt>
                <c:pt idx="52" formatCode="0.00">
                  <c:v>1.4509225699944241</c:v>
                </c:pt>
                <c:pt idx="53" formatCode="0.00">
                  <c:v>1.4472852435662511</c:v>
                </c:pt>
                <c:pt idx="54" formatCode="0.00">
                  <c:v>1.4439077261686617</c:v>
                </c:pt>
                <c:pt idx="55" formatCode="0.00">
                  <c:v>1.4407714600137573</c:v>
                </c:pt>
                <c:pt idx="56" formatCode="0.00">
                  <c:v>1.4378592128699175</c:v>
                </c:pt>
                <c:pt idx="57" formatCode="0.00">
                  <c:v>1.435154983379209</c:v>
                </c:pt>
                <c:pt idx="58" formatCode="0.00">
                  <c:v>1.432643913137837</c:v>
                </c:pt>
                <c:pt idx="59" formatCode="0.00">
                  <c:v>1.4303122050565629</c:v>
                </c:pt>
                <c:pt idx="60" formatCode="0.00">
                  <c:v>1.4281470475525226</c:v>
                </c:pt>
                <c:pt idx="61" formatCode="0.00">
                  <c:v>1.426136544155914</c:v>
                </c:pt>
                <c:pt idx="62" formatCode="0.00">
                  <c:v>1.4242696481447772</c:v>
                </c:pt>
                <c:pt idx="63" formatCode="0.00">
                  <c:v>1.4225361018487217</c:v>
                </c:pt>
                <c:pt idx="64" formatCode="0.00">
                  <c:v>1.4209263802880987</c:v>
                </c:pt>
                <c:pt idx="65" formatCode="0.00">
                  <c:v>1.4194316388389487</c:v>
                </c:pt>
                <c:pt idx="66" formatCode="0.00">
                  <c:v>1.4180436646361667</c:v>
                </c:pt>
                <c:pt idx="67" formatCode="0.00">
                  <c:v>1.4167548314478691</c:v>
                </c:pt>
                <c:pt idx="68" formatCode="0.00">
                  <c:v>1.4155580577730213</c:v>
                </c:pt>
                <c:pt idx="69" formatCode="0.00">
                  <c:v>1.4144467679320913</c:v>
                </c:pt>
                <c:pt idx="70" formatCode="0.00">
                  <c:v>1.4134148559369419</c:v>
                </c:pt>
                <c:pt idx="71" formatCode="0.00">
                  <c:v>1.4124566519414461</c:v>
                </c:pt>
                <c:pt idx="72" formatCode="0.00">
                  <c:v>1.4115668910884858</c:v>
                </c:pt>
                <c:pt idx="73" formatCode="0.00">
                  <c:v>1.4107406845821653</c:v>
                </c:pt>
                <c:pt idx="74" formatCode="0.00">
                  <c:v>1.4099734928262964</c:v>
                </c:pt>
                <c:pt idx="75" formatCode="0.00">
                  <c:v>1.4092611004815609</c:v>
                </c:pt>
                <c:pt idx="76" formatCode="0.00">
                  <c:v>1.4085995933043065</c:v>
                </c:pt>
                <c:pt idx="77" formatCode="0.00">
                  <c:v>1.4079853366397133</c:v>
                </c:pt>
                <c:pt idx="78" formatCode="0.00">
                  <c:v>1.4074149554511624</c:v>
                </c:pt>
                <c:pt idx="79" formatCode="0.00">
                  <c:v>1.4068853157760792</c:v>
                </c:pt>
                <c:pt idx="80" formatCode="0.00">
                  <c:v>1.4063935075063592</c:v>
                </c:pt>
              </c:numCache>
            </c:numRef>
          </c:val>
        </c:ser>
        <c:ser>
          <c:idx val="4"/>
          <c:order val="3"/>
          <c:tx>
            <c:strRef>
              <c:f>Cenários!$A$387</c:f>
              <c:strCache>
                <c:ptCount val="1"/>
                <c:pt idx="0">
                  <c:v>Hipótese 3</c:v>
                </c:pt>
              </c:strCache>
            </c:strRef>
          </c:tx>
          <c:val>
            <c:numRef>
              <c:f>Cenários!$B$387:$CD$387</c:f>
              <c:numCache>
                <c:formatCode>General</c:formatCode>
                <c:ptCount val="81"/>
                <c:pt idx="30" formatCode="0.00">
                  <c:v>1.75</c:v>
                </c:pt>
                <c:pt idx="31" formatCode="0.00">
                  <c:v>1.7375</c:v>
                </c:pt>
                <c:pt idx="32" formatCode="0.00">
                  <c:v>1.725625</c:v>
                </c:pt>
                <c:pt idx="33" formatCode="0.00">
                  <c:v>1.7143437500000001</c:v>
                </c:pt>
                <c:pt idx="34" formatCode="0.00">
                  <c:v>1.7036265625</c:v>
                </c:pt>
                <c:pt idx="35" formatCode="0.00">
                  <c:v>1.6934452343749999</c:v>
                </c:pt>
                <c:pt idx="36" formatCode="0.00">
                  <c:v>1.68377297265625</c:v>
                </c:pt>
                <c:pt idx="37" formatCode="0.00">
                  <c:v>1.6745843240234375</c:v>
                </c:pt>
                <c:pt idx="38" formatCode="0.00">
                  <c:v>1.6658551078222656</c:v>
                </c:pt>
                <c:pt idx="39" formatCode="0.00">
                  <c:v>1.6575623524311525</c:v>
                </c:pt>
                <c:pt idx="40" formatCode="0.00">
                  <c:v>1.6496842348095948</c:v>
                </c:pt>
                <c:pt idx="41" formatCode="0.00">
                  <c:v>1.6422000230691152</c:v>
                </c:pt>
                <c:pt idx="42" formatCode="0.00">
                  <c:v>1.6350900219156594</c:v>
                </c:pt>
                <c:pt idx="43" formatCode="0.00">
                  <c:v>1.6283355208198764</c:v>
                </c:pt>
                <c:pt idx="44" formatCode="0.00">
                  <c:v>1.6219187447788825</c:v>
                </c:pt>
                <c:pt idx="45" formatCode="0.00">
                  <c:v>1.6158228075399383</c:v>
                </c:pt>
                <c:pt idx="46" formatCode="0.00">
                  <c:v>1.6100316671629413</c:v>
                </c:pt>
                <c:pt idx="47" formatCode="0.00">
                  <c:v>1.6045300838047942</c:v>
                </c:pt>
                <c:pt idx="48" formatCode="0.00">
                  <c:v>1.5993035796145545</c:v>
                </c:pt>
                <c:pt idx="49" formatCode="0.00">
                  <c:v>1.5943384006338268</c:v>
                </c:pt>
                <c:pt idx="50" formatCode="0.00">
                  <c:v>1.5896214806021354</c:v>
                </c:pt>
                <c:pt idx="51" formatCode="0.00">
                  <c:v>1.5851404065720287</c:v>
                </c:pt>
                <c:pt idx="52" formatCode="0.00">
                  <c:v>1.5808833862434273</c:v>
                </c:pt>
                <c:pt idx="53" formatCode="0.00">
                  <c:v>1.5768392169312559</c:v>
                </c:pt>
                <c:pt idx="54" formatCode="0.00">
                  <c:v>1.5729972560846932</c:v>
                </c:pt>
                <c:pt idx="55" formatCode="0.00">
                  <c:v>1.5693473932804585</c:v>
                </c:pt>
                <c:pt idx="56" formatCode="0.00">
                  <c:v>1.5658800236164356</c:v>
                </c:pt>
                <c:pt idx="57" formatCode="0.00">
                  <c:v>1.5625860224356138</c:v>
                </c:pt>
                <c:pt idx="58" formatCode="0.00">
                  <c:v>1.5594567213138331</c:v>
                </c:pt>
                <c:pt idx="59" formatCode="0.00">
                  <c:v>1.5564838852481415</c:v>
                </c:pt>
                <c:pt idx="60" formatCode="0.00">
                  <c:v>1.5536596909857345</c:v>
                </c:pt>
                <c:pt idx="61" formatCode="0.00">
                  <c:v>1.5509767064364479</c:v>
                </c:pt>
                <c:pt idx="62" formatCode="0.00">
                  <c:v>1.5484278711146255</c:v>
                </c:pt>
                <c:pt idx="63" formatCode="0.00">
                  <c:v>1.5460064775588942</c:v>
                </c:pt>
                <c:pt idx="64" formatCode="0.00">
                  <c:v>1.5437061536809495</c:v>
                </c:pt>
                <c:pt idx="65" formatCode="0.00">
                  <c:v>1.5415208459969021</c:v>
                </c:pt>
                <c:pt idx="66" formatCode="0.00">
                  <c:v>1.5394448036970569</c:v>
                </c:pt>
                <c:pt idx="67" formatCode="0.00">
                  <c:v>1.5374725635122042</c:v>
                </c:pt>
                <c:pt idx="68" formatCode="0.00">
                  <c:v>1.535598935336594</c:v>
                </c:pt>
                <c:pt idx="69" formatCode="0.00">
                  <c:v>1.5338189885697642</c:v>
                </c:pt>
                <c:pt idx="70" formatCode="0.00">
                  <c:v>1.5321280391412759</c:v>
                </c:pt>
                <c:pt idx="71" formatCode="0.00">
                  <c:v>1.5305216371842121</c:v>
                </c:pt>
                <c:pt idx="72" formatCode="0.00">
                  <c:v>1.5289955553250014</c:v>
                </c:pt>
                <c:pt idx="73" formatCode="0.00">
                  <c:v>1.5275457775587513</c:v>
                </c:pt>
                <c:pt idx="74" formatCode="0.00">
                  <c:v>1.5261684886808138</c:v>
                </c:pt>
                <c:pt idx="75" formatCode="0.00">
                  <c:v>1.5248600642467731</c:v>
                </c:pt>
                <c:pt idx="76" formatCode="0.00">
                  <c:v>1.5236170610344344</c:v>
                </c:pt>
                <c:pt idx="77" formatCode="0.00">
                  <c:v>1.5224362079827127</c:v>
                </c:pt>
                <c:pt idx="78" formatCode="0.00">
                  <c:v>1.521314397583577</c:v>
                </c:pt>
                <c:pt idx="79" formatCode="0.00">
                  <c:v>1.5202486777043982</c:v>
                </c:pt>
                <c:pt idx="80" formatCode="0.00">
                  <c:v>1.5192362438191782</c:v>
                </c:pt>
              </c:numCache>
            </c:numRef>
          </c:val>
        </c:ser>
        <c:marker val="1"/>
        <c:axId val="94477696"/>
        <c:axId val="94479488"/>
      </c:lineChart>
      <c:catAx>
        <c:axId val="944776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79488"/>
        <c:crosses val="autoZero"/>
        <c:auto val="1"/>
        <c:lblAlgn val="ctr"/>
        <c:lblOffset val="100"/>
      </c:catAx>
      <c:valAx>
        <c:axId val="94479488"/>
        <c:scaling>
          <c:orientation val="minMax"/>
        </c:scaling>
        <c:axPos val="l"/>
        <c:majorGridlines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7769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Cenários!$A$385</c:f>
              <c:strCache>
                <c:ptCount val="1"/>
                <c:pt idx="0">
                  <c:v>Hipótese 1</c:v>
                </c:pt>
              </c:strCache>
            </c:strRef>
          </c:tx>
          <c:cat>
            <c:numRef>
              <c:f>Cenários!$AF$383:$BT$383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Cenários!$AF$385:$BT$385</c:f>
              <c:numCache>
                <c:formatCode>0.00</c:formatCode>
                <c:ptCount val="41"/>
                <c:pt idx="0">
                  <c:v>1.57</c:v>
                </c:pt>
                <c:pt idx="1">
                  <c:v>1.5430000000000001</c:v>
                </c:pt>
                <c:pt idx="2">
                  <c:v>1.5187000000000002</c:v>
                </c:pt>
                <c:pt idx="3">
                  <c:v>1.4968300000000001</c:v>
                </c:pt>
                <c:pt idx="4">
                  <c:v>1.477147</c:v>
                </c:pt>
                <c:pt idx="5">
                  <c:v>1.4594323</c:v>
                </c:pt>
                <c:pt idx="6">
                  <c:v>1.44348907</c:v>
                </c:pt>
                <c:pt idx="7">
                  <c:v>1.429140163</c:v>
                </c:pt>
                <c:pt idx="8">
                  <c:v>1.4162261467000001</c:v>
                </c:pt>
                <c:pt idx="9">
                  <c:v>1.4046035320300001</c:v>
                </c:pt>
                <c:pt idx="10">
                  <c:v>1.394143178827</c:v>
                </c:pt>
                <c:pt idx="11">
                  <c:v>1.3847288609443</c:v>
                </c:pt>
                <c:pt idx="12">
                  <c:v>1.3762559748498699</c:v>
                </c:pt>
                <c:pt idx="13">
                  <c:v>1.3686303773648829</c:v>
                </c:pt>
                <c:pt idx="14">
                  <c:v>1.3617673396283947</c:v>
                </c:pt>
                <c:pt idx="15">
                  <c:v>1.3555906056655553</c:v>
                </c:pt>
                <c:pt idx="16">
                  <c:v>1.3500315450989997</c:v>
                </c:pt>
                <c:pt idx="17">
                  <c:v>1.3450283905890998</c:v>
                </c:pt>
                <c:pt idx="18">
                  <c:v>1.3405255515301899</c:v>
                </c:pt>
                <c:pt idx="19">
                  <c:v>1.3364729963771709</c:v>
                </c:pt>
                <c:pt idx="20">
                  <c:v>1.3328256967394538</c:v>
                </c:pt>
                <c:pt idx="21">
                  <c:v>1.3295431270655085</c:v>
                </c:pt>
                <c:pt idx="22">
                  <c:v>1.3265888143589577</c:v>
                </c:pt>
                <c:pt idx="23">
                  <c:v>1.323929932923062</c:v>
                </c:pt>
                <c:pt idx="24">
                  <c:v>1.3215369396307559</c:v>
                </c:pt>
                <c:pt idx="25">
                  <c:v>1.3193832456676804</c:v>
                </c:pt>
                <c:pt idx="26">
                  <c:v>1.3174449211009123</c:v>
                </c:pt>
                <c:pt idx="27">
                  <c:v>1.315700428990821</c:v>
                </c:pt>
                <c:pt idx="28">
                  <c:v>1.3141303860917388</c:v>
                </c:pt>
                <c:pt idx="29">
                  <c:v>1.3127173474825649</c:v>
                </c:pt>
                <c:pt idx="30">
                  <c:v>1.3114456127343084</c:v>
                </c:pt>
                <c:pt idx="31">
                  <c:v>1.3103010514608775</c:v>
                </c:pt>
                <c:pt idx="32">
                  <c:v>1.3092709463147898</c:v>
                </c:pt>
                <c:pt idx="33">
                  <c:v>1.3083438516833108</c:v>
                </c:pt>
                <c:pt idx="34">
                  <c:v>1.3075094665149798</c:v>
                </c:pt>
                <c:pt idx="35">
                  <c:v>1.3067585198634819</c:v>
                </c:pt>
                <c:pt idx="36">
                  <c:v>1.3060826678771338</c:v>
                </c:pt>
                <c:pt idx="37">
                  <c:v>1.3054744010894204</c:v>
                </c:pt>
                <c:pt idx="38">
                  <c:v>1.3049269609804783</c:v>
                </c:pt>
                <c:pt idx="39">
                  <c:v>1.3044342648824305</c:v>
                </c:pt>
                <c:pt idx="40">
                  <c:v>1.3039908383941874</c:v>
                </c:pt>
              </c:numCache>
            </c:numRef>
          </c:val>
        </c:ser>
        <c:ser>
          <c:idx val="2"/>
          <c:order val="1"/>
          <c:tx>
            <c:strRef>
              <c:f>Cenários!$A$386</c:f>
              <c:strCache>
                <c:ptCount val="1"/>
                <c:pt idx="0">
                  <c:v>Hipótese 2</c:v>
                </c:pt>
              </c:strCache>
            </c:strRef>
          </c:tx>
          <c:cat>
            <c:numRef>
              <c:f>Cenários!$AF$383:$BT$383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Cenários!$AF$386:$BT$386</c:f>
              <c:numCache>
                <c:formatCode>0.00</c:formatCode>
                <c:ptCount val="41"/>
                <c:pt idx="0">
                  <c:v>1.66</c:v>
                </c:pt>
                <c:pt idx="1">
                  <c:v>1.6414285714285715</c:v>
                </c:pt>
                <c:pt idx="2">
                  <c:v>1.6241836734693877</c:v>
                </c:pt>
                <c:pt idx="3">
                  <c:v>1.6081705539358599</c:v>
                </c:pt>
                <c:pt idx="4">
                  <c:v>1.593301228654727</c:v>
                </c:pt>
                <c:pt idx="5">
                  <c:v>1.5794939980365321</c:v>
                </c:pt>
                <c:pt idx="6">
                  <c:v>1.5666729981767797</c:v>
                </c:pt>
                <c:pt idx="7">
                  <c:v>1.5547677840212955</c:v>
                </c:pt>
                <c:pt idx="8">
                  <c:v>1.5437129423054887</c:v>
                </c:pt>
                <c:pt idx="9">
                  <c:v>1.5334477321408109</c:v>
                </c:pt>
                <c:pt idx="10">
                  <c:v>1.5239157512736101</c:v>
                </c:pt>
                <c:pt idx="11">
                  <c:v>1.5150646261826379</c:v>
                </c:pt>
                <c:pt idx="12">
                  <c:v>1.5068457243124496</c:v>
                </c:pt>
                <c:pt idx="13">
                  <c:v>1.4992138868615603</c:v>
                </c:pt>
                <c:pt idx="14">
                  <c:v>1.4921271806571632</c:v>
                </c:pt>
                <c:pt idx="15">
                  <c:v>1.4855466677530802</c:v>
                </c:pt>
                <c:pt idx="16">
                  <c:v>1.4794361914850029</c:v>
                </c:pt>
                <c:pt idx="17">
                  <c:v>1.4737621778075027</c:v>
                </c:pt>
                <c:pt idx="18">
                  <c:v>1.4684934508212526</c:v>
                </c:pt>
                <c:pt idx="19">
                  <c:v>1.4636010614768775</c:v>
                </c:pt>
                <c:pt idx="20">
                  <c:v>1.4590581285142434</c:v>
                </c:pt>
                <c:pt idx="21">
                  <c:v>1.4548396907632259</c:v>
                </c:pt>
                <c:pt idx="22">
                  <c:v>1.4509225699944241</c:v>
                </c:pt>
                <c:pt idx="23">
                  <c:v>1.4472852435662511</c:v>
                </c:pt>
                <c:pt idx="24">
                  <c:v>1.4439077261686617</c:v>
                </c:pt>
                <c:pt idx="25">
                  <c:v>1.4407714600137573</c:v>
                </c:pt>
                <c:pt idx="26">
                  <c:v>1.4378592128699175</c:v>
                </c:pt>
                <c:pt idx="27">
                  <c:v>1.435154983379209</c:v>
                </c:pt>
                <c:pt idx="28">
                  <c:v>1.432643913137837</c:v>
                </c:pt>
                <c:pt idx="29">
                  <c:v>1.4303122050565629</c:v>
                </c:pt>
                <c:pt idx="30">
                  <c:v>1.4281470475525226</c:v>
                </c:pt>
                <c:pt idx="31">
                  <c:v>1.426136544155914</c:v>
                </c:pt>
                <c:pt idx="32">
                  <c:v>1.4242696481447772</c:v>
                </c:pt>
                <c:pt idx="33">
                  <c:v>1.4225361018487217</c:v>
                </c:pt>
                <c:pt idx="34">
                  <c:v>1.4209263802880987</c:v>
                </c:pt>
                <c:pt idx="35">
                  <c:v>1.4194316388389487</c:v>
                </c:pt>
                <c:pt idx="36">
                  <c:v>1.4180436646361667</c:v>
                </c:pt>
                <c:pt idx="37">
                  <c:v>1.4167548314478691</c:v>
                </c:pt>
                <c:pt idx="38">
                  <c:v>1.4155580577730213</c:v>
                </c:pt>
                <c:pt idx="39">
                  <c:v>1.4144467679320913</c:v>
                </c:pt>
                <c:pt idx="40">
                  <c:v>1.4134148559369419</c:v>
                </c:pt>
              </c:numCache>
            </c:numRef>
          </c:val>
        </c:ser>
        <c:ser>
          <c:idx val="3"/>
          <c:order val="2"/>
          <c:tx>
            <c:strRef>
              <c:f>Cenários!$A$387</c:f>
              <c:strCache>
                <c:ptCount val="1"/>
                <c:pt idx="0">
                  <c:v>Hipótese 3</c:v>
                </c:pt>
              </c:strCache>
            </c:strRef>
          </c:tx>
          <c:cat>
            <c:numRef>
              <c:f>Cenários!$AF$383:$BT$383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Cenários!$AF$387:$BT$387</c:f>
              <c:numCache>
                <c:formatCode>0.00</c:formatCode>
                <c:ptCount val="41"/>
                <c:pt idx="0">
                  <c:v>1.75</c:v>
                </c:pt>
                <c:pt idx="1">
                  <c:v>1.7375</c:v>
                </c:pt>
                <c:pt idx="2">
                  <c:v>1.725625</c:v>
                </c:pt>
                <c:pt idx="3">
                  <c:v>1.7143437500000001</c:v>
                </c:pt>
                <c:pt idx="4">
                  <c:v>1.7036265625</c:v>
                </c:pt>
                <c:pt idx="5">
                  <c:v>1.6934452343749999</c:v>
                </c:pt>
                <c:pt idx="6">
                  <c:v>1.68377297265625</c:v>
                </c:pt>
                <c:pt idx="7">
                  <c:v>1.6745843240234375</c:v>
                </c:pt>
                <c:pt idx="8">
                  <c:v>1.6658551078222656</c:v>
                </c:pt>
                <c:pt idx="9">
                  <c:v>1.6575623524311525</c:v>
                </c:pt>
                <c:pt idx="10">
                  <c:v>1.6496842348095948</c:v>
                </c:pt>
                <c:pt idx="11">
                  <c:v>1.6422000230691152</c:v>
                </c:pt>
                <c:pt idx="12">
                  <c:v>1.6350900219156594</c:v>
                </c:pt>
                <c:pt idx="13">
                  <c:v>1.6283355208198764</c:v>
                </c:pt>
                <c:pt idx="14">
                  <c:v>1.6219187447788825</c:v>
                </c:pt>
                <c:pt idx="15">
                  <c:v>1.6158228075399383</c:v>
                </c:pt>
                <c:pt idx="16">
                  <c:v>1.6100316671629413</c:v>
                </c:pt>
                <c:pt idx="17">
                  <c:v>1.6045300838047942</c:v>
                </c:pt>
                <c:pt idx="18">
                  <c:v>1.5993035796145545</c:v>
                </c:pt>
                <c:pt idx="19">
                  <c:v>1.5943384006338268</c:v>
                </c:pt>
                <c:pt idx="20">
                  <c:v>1.5896214806021354</c:v>
                </c:pt>
                <c:pt idx="21">
                  <c:v>1.5851404065720287</c:v>
                </c:pt>
                <c:pt idx="22">
                  <c:v>1.5808833862434273</c:v>
                </c:pt>
                <c:pt idx="23">
                  <c:v>1.5768392169312559</c:v>
                </c:pt>
                <c:pt idx="24">
                  <c:v>1.5729972560846932</c:v>
                </c:pt>
                <c:pt idx="25">
                  <c:v>1.5693473932804585</c:v>
                </c:pt>
                <c:pt idx="26">
                  <c:v>1.5658800236164356</c:v>
                </c:pt>
                <c:pt idx="27">
                  <c:v>1.5625860224356138</c:v>
                </c:pt>
                <c:pt idx="28">
                  <c:v>1.5594567213138331</c:v>
                </c:pt>
                <c:pt idx="29">
                  <c:v>1.5564838852481415</c:v>
                </c:pt>
                <c:pt idx="30">
                  <c:v>1.5536596909857345</c:v>
                </c:pt>
                <c:pt idx="31">
                  <c:v>1.5509767064364479</c:v>
                </c:pt>
                <c:pt idx="32">
                  <c:v>1.5484278711146255</c:v>
                </c:pt>
                <c:pt idx="33">
                  <c:v>1.5460064775588942</c:v>
                </c:pt>
                <c:pt idx="34">
                  <c:v>1.5437061536809495</c:v>
                </c:pt>
                <c:pt idx="35">
                  <c:v>1.5415208459969021</c:v>
                </c:pt>
                <c:pt idx="36">
                  <c:v>1.5394448036970569</c:v>
                </c:pt>
                <c:pt idx="37">
                  <c:v>1.5374725635122042</c:v>
                </c:pt>
                <c:pt idx="38">
                  <c:v>1.535598935336594</c:v>
                </c:pt>
                <c:pt idx="39">
                  <c:v>1.5338189885697642</c:v>
                </c:pt>
                <c:pt idx="40">
                  <c:v>1.5321280391412759</c:v>
                </c:pt>
              </c:numCache>
            </c:numRef>
          </c:val>
        </c:ser>
        <c:marker val="1"/>
        <c:axId val="94593792"/>
        <c:axId val="94595328"/>
      </c:lineChart>
      <c:catAx>
        <c:axId val="945937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595328"/>
        <c:crosses val="autoZero"/>
        <c:auto val="1"/>
        <c:lblAlgn val="ctr"/>
        <c:lblOffset val="100"/>
      </c:catAx>
      <c:valAx>
        <c:axId val="94595328"/>
        <c:scaling>
          <c:orientation val="minMax"/>
          <c:min val="1"/>
        </c:scaling>
        <c:axPos val="l"/>
        <c:majorGridlines/>
        <c:numFmt formatCode="0.00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59379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2010 </a:t>
            </a:r>
          </a:p>
        </c:rich>
      </c:tx>
      <c:layout>
        <c:manualLayout>
          <c:xMode val="edge"/>
          <c:yMode val="edge"/>
          <c:x val="0.43905115135167327"/>
          <c:y val="9.259177109903520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396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PIRÂMIDES!$S$3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PIRÂMIDES!$R$4:$R$20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PIRÂMIDES!$S$4:$S$20</c:f>
              <c:numCache>
                <c:formatCode>_-* #,##0_-;\-* #,##0_-;_-* "-"??_-;_-@_-</c:formatCode>
                <c:ptCount val="17"/>
                <c:pt idx="0">
                  <c:v>-327.601</c:v>
                </c:pt>
                <c:pt idx="1">
                  <c:v>-368.96699999999998</c:v>
                </c:pt>
                <c:pt idx="2">
                  <c:v>-438.62900000000002</c:v>
                </c:pt>
                <c:pt idx="3">
                  <c:v>-442.40499999999997</c:v>
                </c:pt>
                <c:pt idx="4">
                  <c:v>-437.73700000000002</c:v>
                </c:pt>
                <c:pt idx="5">
                  <c:v>-445.50200000000001</c:v>
                </c:pt>
                <c:pt idx="6">
                  <c:v>-398.87900000000002</c:v>
                </c:pt>
                <c:pt idx="7">
                  <c:v>-366.041</c:v>
                </c:pt>
                <c:pt idx="8">
                  <c:v>-369.08699999999999</c:v>
                </c:pt>
                <c:pt idx="9">
                  <c:v>-372.803</c:v>
                </c:pt>
                <c:pt idx="10">
                  <c:v>-332.59</c:v>
                </c:pt>
                <c:pt idx="11">
                  <c:v>-277.346</c:v>
                </c:pt>
                <c:pt idx="12">
                  <c:v>-217.07599999999999</c:v>
                </c:pt>
                <c:pt idx="13">
                  <c:v>-155.83799999999999</c:v>
                </c:pt>
                <c:pt idx="14">
                  <c:v>-112.895</c:v>
                </c:pt>
                <c:pt idx="15">
                  <c:v>-73.926000000000002</c:v>
                </c:pt>
                <c:pt idx="16">
                  <c:v>-67.734999999999999</c:v>
                </c:pt>
              </c:numCache>
            </c:numRef>
          </c:val>
        </c:ser>
        <c:ser>
          <c:idx val="1"/>
          <c:order val="1"/>
          <c:tx>
            <c:strRef>
              <c:f>PIRÂMIDES!$T$3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PIRÂMIDES!$R$4:$R$20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PIRÂMIDES!$T$4:$T$20</c:f>
              <c:numCache>
                <c:formatCode>_-* #,##0.00_-;\-* #,##0.00_-;_-* "-"??_-;_-@_-</c:formatCode>
                <c:ptCount val="17"/>
                <c:pt idx="0">
                  <c:v>316.36099999999999</c:v>
                </c:pt>
                <c:pt idx="1">
                  <c:v>354.79199999999997</c:v>
                </c:pt>
                <c:pt idx="2">
                  <c:v>423.154</c:v>
                </c:pt>
                <c:pt idx="3">
                  <c:v>433.33199999999999</c:v>
                </c:pt>
                <c:pt idx="4">
                  <c:v>433.16899999999998</c:v>
                </c:pt>
                <c:pt idx="5">
                  <c:v>448.49700000000001</c:v>
                </c:pt>
                <c:pt idx="6">
                  <c:v>409.41199999999998</c:v>
                </c:pt>
                <c:pt idx="7">
                  <c:v>379.07799999999997</c:v>
                </c:pt>
                <c:pt idx="8">
                  <c:v>391.27800000000002</c:v>
                </c:pt>
                <c:pt idx="9">
                  <c:v>399.83300000000003</c:v>
                </c:pt>
                <c:pt idx="10">
                  <c:v>360.67599999999999</c:v>
                </c:pt>
                <c:pt idx="11">
                  <c:v>307.16300000000001</c:v>
                </c:pt>
                <c:pt idx="12">
                  <c:v>247.90799999999999</c:v>
                </c:pt>
                <c:pt idx="13">
                  <c:v>187.74100000000001</c:v>
                </c:pt>
                <c:pt idx="14">
                  <c:v>149.15</c:v>
                </c:pt>
                <c:pt idx="15">
                  <c:v>113.16200000000001</c:v>
                </c:pt>
                <c:pt idx="16">
                  <c:v>134.166</c:v>
                </c:pt>
              </c:numCache>
            </c:numRef>
          </c:val>
        </c:ser>
        <c:gapWidth val="0"/>
        <c:overlap val="100"/>
        <c:axId val="94616576"/>
        <c:axId val="94520064"/>
      </c:barChart>
      <c:catAx>
        <c:axId val="9461657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520064"/>
        <c:crosses val="autoZero"/>
        <c:auto val="1"/>
        <c:lblAlgn val="ctr"/>
        <c:lblOffset val="100"/>
      </c:catAx>
      <c:valAx>
        <c:axId val="94520064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61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7626705117"/>
          <c:w val="0.38035317373741429"/>
          <c:h val="8.33337030054341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2020 </a:t>
            </a:r>
          </a:p>
        </c:rich>
      </c:tx>
      <c:layout>
        <c:manualLayout>
          <c:xMode val="edge"/>
          <c:yMode val="edge"/>
          <c:x val="0.43905115135167327"/>
          <c:y val="9.259177109903520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401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PIRÂMIDES!$Y$3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PIRÂMIDES!$Y$4:$Y$20</c:f>
              <c:numCache>
                <c:formatCode>0.00</c:formatCode>
                <c:ptCount val="17"/>
                <c:pt idx="0">
                  <c:v>-327.99827969658833</c:v>
                </c:pt>
                <c:pt idx="1">
                  <c:v>-343.13912974056524</c:v>
                </c:pt>
                <c:pt idx="2">
                  <c:v>-323.86437719873908</c:v>
                </c:pt>
                <c:pt idx="3">
                  <c:v>-363.12751463408267</c:v>
                </c:pt>
                <c:pt idx="4">
                  <c:v>-427.14821144514906</c:v>
                </c:pt>
                <c:pt idx="5">
                  <c:v>-426.89729515261223</c:v>
                </c:pt>
                <c:pt idx="6">
                  <c:v>-421.98862742116597</c:v>
                </c:pt>
                <c:pt idx="7">
                  <c:v>-430.11335782342655</c:v>
                </c:pt>
                <c:pt idx="8">
                  <c:v>-383.67544657985633</c:v>
                </c:pt>
                <c:pt idx="9">
                  <c:v>-349.04438399065612</c:v>
                </c:pt>
                <c:pt idx="10">
                  <c:v>-346.6215523400752</c:v>
                </c:pt>
                <c:pt idx="11">
                  <c:v>-341.11729284280551</c:v>
                </c:pt>
                <c:pt idx="12">
                  <c:v>-292.46778886546196</c:v>
                </c:pt>
                <c:pt idx="13">
                  <c:v>-229.38767923080235</c:v>
                </c:pt>
                <c:pt idx="14">
                  <c:v>-162.66912573400876</c:v>
                </c:pt>
                <c:pt idx="15">
                  <c:v>-100.46485759172511</c:v>
                </c:pt>
                <c:pt idx="16">
                  <c:v>-94.273292444193544</c:v>
                </c:pt>
              </c:numCache>
            </c:numRef>
          </c:val>
        </c:ser>
        <c:ser>
          <c:idx val="1"/>
          <c:order val="1"/>
          <c:tx>
            <c:strRef>
              <c:f>PIRÂMIDES!$Z$3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PIRÂMIDES!$Z$4:$Z$20</c:f>
              <c:numCache>
                <c:formatCode>0.00</c:formatCode>
                <c:ptCount val="17"/>
                <c:pt idx="0">
                  <c:v>312.88035604636156</c:v>
                </c:pt>
                <c:pt idx="1">
                  <c:v>327.03338774880689</c:v>
                </c:pt>
                <c:pt idx="2">
                  <c:v>312.19533824389612</c:v>
                </c:pt>
                <c:pt idx="3">
                  <c:v>349.7019311693619</c:v>
                </c:pt>
                <c:pt idx="4">
                  <c:v>414.20609747110103</c:v>
                </c:pt>
                <c:pt idx="5">
                  <c:v>423.18893343635972</c:v>
                </c:pt>
                <c:pt idx="6">
                  <c:v>425.25063777153849</c:v>
                </c:pt>
                <c:pt idx="7">
                  <c:v>441.08295452453331</c:v>
                </c:pt>
                <c:pt idx="8">
                  <c:v>401.17882801564741</c:v>
                </c:pt>
                <c:pt idx="9">
                  <c:v>369.08037613581081</c:v>
                </c:pt>
                <c:pt idx="10">
                  <c:v>378.07905262697278</c:v>
                </c:pt>
                <c:pt idx="11">
                  <c:v>381.26981625225079</c:v>
                </c:pt>
                <c:pt idx="12">
                  <c:v>336.67337239725771</c:v>
                </c:pt>
                <c:pt idx="13">
                  <c:v>277.11599559282462</c:v>
                </c:pt>
                <c:pt idx="14">
                  <c:v>210.9176338815054</c:v>
                </c:pt>
                <c:pt idx="15">
                  <c:v>144.67356031230364</c:v>
                </c:pt>
                <c:pt idx="16">
                  <c:v>175.18534022265504</c:v>
                </c:pt>
              </c:numCache>
            </c:numRef>
          </c:val>
        </c:ser>
        <c:gapWidth val="0"/>
        <c:overlap val="100"/>
        <c:axId val="94639616"/>
        <c:axId val="94641152"/>
      </c:barChart>
      <c:catAx>
        <c:axId val="9463961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641152"/>
        <c:crosses val="autoZero"/>
        <c:auto val="1"/>
        <c:lblAlgn val="ctr"/>
        <c:lblOffset val="100"/>
      </c:catAx>
      <c:valAx>
        <c:axId val="94641152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63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7626705117"/>
          <c:w val="0.38035317373741429"/>
          <c:h val="8.33337030054341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2030 </a:t>
            </a:r>
          </a:p>
        </c:rich>
      </c:tx>
      <c:layout>
        <c:manualLayout>
          <c:xMode val="edge"/>
          <c:yMode val="edge"/>
          <c:x val="0.43905115135167327"/>
          <c:y val="9.259105769673528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402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PIRÂMIDES!$AE$3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PIRÂMIDES!$AE$4:$AE$20</c:f>
              <c:numCache>
                <c:formatCode>0.00</c:formatCode>
                <c:ptCount val="17"/>
                <c:pt idx="0">
                  <c:v>-277.18621684952001</c:v>
                </c:pt>
                <c:pt idx="1">
                  <c:v>-302.90898103909808</c:v>
                </c:pt>
                <c:pt idx="2">
                  <c:v>-324.31339492450093</c:v>
                </c:pt>
                <c:pt idx="3">
                  <c:v>-337.55828401788096</c:v>
                </c:pt>
                <c:pt idx="4">
                  <c:v>-313.75114326336427</c:v>
                </c:pt>
                <c:pt idx="5">
                  <c:v>-349.0209465272398</c:v>
                </c:pt>
                <c:pt idx="6">
                  <c:v>-411.51129345430661</c:v>
                </c:pt>
                <c:pt idx="7">
                  <c:v>-411.89854575553392</c:v>
                </c:pt>
                <c:pt idx="8">
                  <c:v>-406.01616448385454</c:v>
                </c:pt>
                <c:pt idx="9">
                  <c:v>-410.51169490004401</c:v>
                </c:pt>
                <c:pt idx="10">
                  <c:v>-360.3491784025548</c:v>
                </c:pt>
                <c:pt idx="11">
                  <c:v>-319.29272734436489</c:v>
                </c:pt>
                <c:pt idx="12">
                  <c:v>-304.81562202190509</c:v>
                </c:pt>
                <c:pt idx="13">
                  <c:v>-282.199170667646</c:v>
                </c:pt>
                <c:pt idx="14">
                  <c:v>-219.24855693880059</c:v>
                </c:pt>
                <c:pt idx="15">
                  <c:v>-147.97232299272073</c:v>
                </c:pt>
                <c:pt idx="16">
                  <c:v>-132.92668794435016</c:v>
                </c:pt>
              </c:numCache>
            </c:numRef>
          </c:val>
        </c:ser>
        <c:ser>
          <c:idx val="1"/>
          <c:order val="1"/>
          <c:tx>
            <c:strRef>
              <c:f>PIRÂMIDES!$AF$3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PIRÂMIDES!$AF$4:$AF$20</c:f>
              <c:numCache>
                <c:formatCode>0.00</c:formatCode>
                <c:ptCount val="17"/>
                <c:pt idx="0">
                  <c:v>264.36870704111175</c:v>
                </c:pt>
                <c:pt idx="1">
                  <c:v>288.58342490273481</c:v>
                </c:pt>
                <c:pt idx="2">
                  <c:v>308.70445403220151</c:v>
                </c:pt>
                <c:pt idx="3">
                  <c:v>322.00868428519777</c:v>
                </c:pt>
                <c:pt idx="4">
                  <c:v>303.56390023370932</c:v>
                </c:pt>
                <c:pt idx="5">
                  <c:v>339.82201713376963</c:v>
                </c:pt>
                <c:pt idx="6">
                  <c:v>406.29619236339869</c:v>
                </c:pt>
                <c:pt idx="7">
                  <c:v>415.95949189550294</c:v>
                </c:pt>
                <c:pt idx="8">
                  <c:v>416.72980097453438</c:v>
                </c:pt>
                <c:pt idx="9">
                  <c:v>429.76179293889277</c:v>
                </c:pt>
                <c:pt idx="10">
                  <c:v>387.64128830988858</c:v>
                </c:pt>
                <c:pt idx="11">
                  <c:v>351.81005715617772</c:v>
                </c:pt>
                <c:pt idx="12">
                  <c:v>352.93942999390902</c:v>
                </c:pt>
                <c:pt idx="13">
                  <c:v>344.12256586449763</c:v>
                </c:pt>
                <c:pt idx="14">
                  <c:v>286.58963350390314</c:v>
                </c:pt>
                <c:pt idx="15">
                  <c:v>213.69013421403642</c:v>
                </c:pt>
                <c:pt idx="16">
                  <c:v>236.48001196571005</c:v>
                </c:pt>
              </c:numCache>
            </c:numRef>
          </c:val>
        </c:ser>
        <c:gapWidth val="0"/>
        <c:overlap val="100"/>
        <c:axId val="94662016"/>
        <c:axId val="94667904"/>
      </c:barChart>
      <c:catAx>
        <c:axId val="9466201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667904"/>
        <c:crosses val="autoZero"/>
        <c:auto val="1"/>
        <c:lblAlgn val="ctr"/>
        <c:lblOffset val="100"/>
      </c:catAx>
      <c:valAx>
        <c:axId val="94667904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66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53308468024"/>
          <c:w val="0.38035317373741429"/>
          <c:h val="8.333379380209049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2040</a:t>
            </a:r>
          </a:p>
        </c:rich>
      </c:tx>
      <c:layout>
        <c:manualLayout>
          <c:xMode val="edge"/>
          <c:yMode val="edge"/>
          <c:x val="0.43905115135167327"/>
          <c:y val="9.259259259259274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402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PIRÂMIDES!$AK$3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PIRÂMIDES!$AK$4:$AK$20</c:f>
              <c:numCache>
                <c:formatCode>0.00</c:formatCode>
                <c:ptCount val="17"/>
                <c:pt idx="0">
                  <c:v>-229.85347177541351</c:v>
                </c:pt>
                <c:pt idx="1">
                  <c:v>-249.03809637125909</c:v>
                </c:pt>
                <c:pt idx="2">
                  <c:v>-273.72244108623499</c:v>
                </c:pt>
                <c:pt idx="3">
                  <c:v>-297.62877659259738</c:v>
                </c:pt>
                <c:pt idx="4">
                  <c:v>-314.6925510232482</c:v>
                </c:pt>
                <c:pt idx="5">
                  <c:v>-324.68333579186469</c:v>
                </c:pt>
                <c:pt idx="6">
                  <c:v>-300.81371796780303</c:v>
                </c:pt>
                <c:pt idx="7">
                  <c:v>-336.09547506828039</c:v>
                </c:pt>
                <c:pt idx="8">
                  <c:v>-395.91750688200841</c:v>
                </c:pt>
                <c:pt idx="9">
                  <c:v>-393.06935596375774</c:v>
                </c:pt>
                <c:pt idx="10">
                  <c:v>-381.45999548096381</c:v>
                </c:pt>
                <c:pt idx="11">
                  <c:v>-375.71664128570984</c:v>
                </c:pt>
                <c:pt idx="12">
                  <c:v>-316.91687386614814</c:v>
                </c:pt>
                <c:pt idx="13">
                  <c:v>-264.13040578812127</c:v>
                </c:pt>
                <c:pt idx="14">
                  <c:v>-228.52099487286409</c:v>
                </c:pt>
                <c:pt idx="15">
                  <c:v>-182.09186184635794</c:v>
                </c:pt>
                <c:pt idx="16">
                  <c:v>-184.81798237770155</c:v>
                </c:pt>
              </c:numCache>
            </c:numRef>
          </c:val>
        </c:ser>
        <c:ser>
          <c:idx val="1"/>
          <c:order val="1"/>
          <c:tx>
            <c:strRef>
              <c:f>PIRÂMIDES!$AL$3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PIRÂMIDES!$AL$4:$AL$20</c:f>
              <c:numCache>
                <c:formatCode>0.00</c:formatCode>
                <c:ptCount val="17"/>
                <c:pt idx="0">
                  <c:v>219.18320037783266</c:v>
                </c:pt>
                <c:pt idx="1">
                  <c:v>237.12525871565867</c:v>
                </c:pt>
                <c:pt idx="2">
                  <c:v>260.34645329392617</c:v>
                </c:pt>
                <c:pt idx="3">
                  <c:v>283.71669662419941</c:v>
                </c:pt>
                <c:pt idx="4">
                  <c:v>300.32304373903861</c:v>
                </c:pt>
                <c:pt idx="5">
                  <c:v>312.52365236580079</c:v>
                </c:pt>
                <c:pt idx="6">
                  <c:v>296.52679232931177</c:v>
                </c:pt>
                <c:pt idx="7">
                  <c:v>333.48378623742281</c:v>
                </c:pt>
                <c:pt idx="8">
                  <c:v>398.0784665283042</c:v>
                </c:pt>
                <c:pt idx="9">
                  <c:v>405.17651663000225</c:v>
                </c:pt>
                <c:pt idx="10">
                  <c:v>402.75126741366154</c:v>
                </c:pt>
                <c:pt idx="11">
                  <c:v>409.8905471288993</c:v>
                </c:pt>
                <c:pt idx="12">
                  <c:v>361.90376851798993</c:v>
                </c:pt>
                <c:pt idx="13">
                  <c:v>317.48604471615278</c:v>
                </c:pt>
                <c:pt idx="14">
                  <c:v>300.46326296031737</c:v>
                </c:pt>
                <c:pt idx="15">
                  <c:v>265.44387080365908</c:v>
                </c:pt>
                <c:pt idx="16">
                  <c:v>327.42358579501996</c:v>
                </c:pt>
              </c:numCache>
            </c:numRef>
          </c:val>
        </c:ser>
        <c:gapWidth val="0"/>
        <c:overlap val="100"/>
        <c:axId val="101066240"/>
        <c:axId val="101067776"/>
      </c:barChart>
      <c:catAx>
        <c:axId val="101066240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67776"/>
        <c:crosses val="autoZero"/>
        <c:auto val="1"/>
        <c:lblAlgn val="ctr"/>
        <c:lblOffset val="100"/>
      </c:catAx>
      <c:valAx>
        <c:axId val="101067776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6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58296879553"/>
          <c:w val="0.38035317373741429"/>
          <c:h val="8.333369787109952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2050</a:t>
            </a:r>
          </a:p>
        </c:rich>
      </c:tx>
      <c:layout>
        <c:manualLayout>
          <c:xMode val="edge"/>
          <c:yMode val="edge"/>
          <c:x val="0.43905115135167327"/>
          <c:y val="9.259259259259274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402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PIRÂMIDES!$AQ$3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PIRÂMIDES!$AQ$4:$AQ$20</c:f>
              <c:numCache>
                <c:formatCode>0.00</c:formatCode>
                <c:ptCount val="17"/>
                <c:pt idx="0">
                  <c:v>-202.60902291098654</c:v>
                </c:pt>
                <c:pt idx="1">
                  <c:v>-213.60096210478025</c:v>
                </c:pt>
                <c:pt idx="2">
                  <c:v>-226.69130114720147</c:v>
                </c:pt>
                <c:pt idx="3">
                  <c:v>-244.25971792544715</c:v>
                </c:pt>
                <c:pt idx="4">
                  <c:v>-265.03371018715319</c:v>
                </c:pt>
                <c:pt idx="5">
                  <c:v>-285.85397502351753</c:v>
                </c:pt>
                <c:pt idx="6">
                  <c:v>-302.72820158799573</c:v>
                </c:pt>
                <c:pt idx="7">
                  <c:v>-313.38786734983688</c:v>
                </c:pt>
                <c:pt idx="8">
                  <c:v>-288.75473967261667</c:v>
                </c:pt>
                <c:pt idx="9">
                  <c:v>-320.42121837468648</c:v>
                </c:pt>
                <c:pt idx="10">
                  <c:v>-372.02215560303711</c:v>
                </c:pt>
                <c:pt idx="11">
                  <c:v>-359.76541281852775</c:v>
                </c:pt>
                <c:pt idx="12">
                  <c:v>-335.54155777964377</c:v>
                </c:pt>
                <c:pt idx="13">
                  <c:v>-310.88121595158043</c:v>
                </c:pt>
                <c:pt idx="14">
                  <c:v>-237.61787127157257</c:v>
                </c:pt>
                <c:pt idx="15">
                  <c:v>-170.43168759142881</c:v>
                </c:pt>
                <c:pt idx="16">
                  <c:v>-214.8542021338645</c:v>
                </c:pt>
              </c:numCache>
            </c:numRef>
          </c:val>
        </c:ser>
        <c:ser>
          <c:idx val="1"/>
          <c:order val="1"/>
          <c:tx>
            <c:strRef>
              <c:f>PIRÂMIDES!$AR$3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PIRÂMIDES!$U$4:$U$20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PIRÂMIDES!$AR$4:$AR$20</c:f>
              <c:numCache>
                <c:formatCode>0.00</c:formatCode>
                <c:ptCount val="17"/>
                <c:pt idx="0">
                  <c:v>193.18236299776001</c:v>
                </c:pt>
                <c:pt idx="1">
                  <c:v>203.30172809340843</c:v>
                </c:pt>
                <c:pt idx="2">
                  <c:v>215.43542967968051</c:v>
                </c:pt>
                <c:pt idx="3">
                  <c:v>232.60337304490579</c:v>
                </c:pt>
                <c:pt idx="4">
                  <c:v>252.53293336030271</c:v>
                </c:pt>
                <c:pt idx="5">
                  <c:v>274.80790646660751</c:v>
                </c:pt>
                <c:pt idx="6">
                  <c:v>293.72701580133599</c:v>
                </c:pt>
                <c:pt idx="7">
                  <c:v>306.87374593767078</c:v>
                </c:pt>
                <c:pt idx="8">
                  <c:v>290.0055599054491</c:v>
                </c:pt>
                <c:pt idx="9">
                  <c:v>324.49426476755895</c:v>
                </c:pt>
                <c:pt idx="10">
                  <c:v>384.73130119069322</c:v>
                </c:pt>
                <c:pt idx="11">
                  <c:v>386.43284603613631</c:v>
                </c:pt>
                <c:pt idx="12">
                  <c:v>376.10382902795925</c:v>
                </c:pt>
                <c:pt idx="13">
                  <c:v>370.05115008453373</c:v>
                </c:pt>
                <c:pt idx="14">
                  <c:v>308.12901169292888</c:v>
                </c:pt>
                <c:pt idx="15">
                  <c:v>244.88876123194422</c:v>
                </c:pt>
                <c:pt idx="16">
                  <c:v>388.11392590431728</c:v>
                </c:pt>
              </c:numCache>
            </c:numRef>
          </c:val>
        </c:ser>
        <c:gapWidth val="0"/>
        <c:overlap val="100"/>
        <c:axId val="101121408"/>
        <c:axId val="100996224"/>
      </c:barChart>
      <c:catAx>
        <c:axId val="101121408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996224"/>
        <c:crosses val="autoZero"/>
        <c:auto val="1"/>
        <c:lblAlgn val="ctr"/>
        <c:lblOffset val="100"/>
      </c:catAx>
      <c:valAx>
        <c:axId val="100996224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12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58296879553"/>
          <c:w val="0.38035317373741429"/>
          <c:h val="8.333369787109952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Cenários!$A$13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Cenários!$B$13:$L$13</c:f>
              <c:numCache>
                <c:formatCode>_-* #,##0_-;\-* #,##0_-;_-* "-"??_-;_-@_-</c:formatCode>
                <c:ptCount val="11"/>
                <c:pt idx="2">
                  <c:v>10693929</c:v>
                </c:pt>
                <c:pt idx="3">
                  <c:v>10830281.048202051</c:v>
                </c:pt>
                <c:pt idx="4">
                  <c:v>10869203.055816878</c:v>
                </c:pt>
                <c:pt idx="5">
                  <c:v>10803802.580931524</c:v>
                </c:pt>
                <c:pt idx="6">
                  <c:v>10624065.683272552</c:v>
                </c:pt>
                <c:pt idx="7">
                  <c:v>10332226.21788892</c:v>
                </c:pt>
                <c:pt idx="8">
                  <c:v>9944858.192596253</c:v>
                </c:pt>
                <c:pt idx="9">
                  <c:v>9487538.7573364042</c:v>
                </c:pt>
                <c:pt idx="10">
                  <c:v>8986182.7626865003</c:v>
                </c:pt>
              </c:numCache>
            </c:numRef>
          </c:val>
        </c:ser>
        <c:ser>
          <c:idx val="2"/>
          <c:order val="1"/>
          <c:tx>
            <c:strRef>
              <c:f>Cenários!$A$14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Cenários!$B$14:$L$14</c:f>
              <c:numCache>
                <c:formatCode>_-* #,##0_-;\-* #,##0_-;_-* "-"??_-;_-@_-</c:formatCode>
                <c:ptCount val="11"/>
                <c:pt idx="2">
                  <c:v>10693929</c:v>
                </c:pt>
                <c:pt idx="3">
                  <c:v>10913037.984280575</c:v>
                </c:pt>
                <c:pt idx="4">
                  <c:v>11043711.8245811</c:v>
                </c:pt>
                <c:pt idx="5">
                  <c:v>11070660.099151768</c:v>
                </c:pt>
                <c:pt idx="6">
                  <c:v>10980552.518336862</c:v>
                </c:pt>
                <c:pt idx="7">
                  <c:v>10777529.811650006</c:v>
                </c:pt>
                <c:pt idx="8">
                  <c:v>10481015.698217532</c:v>
                </c:pt>
                <c:pt idx="9">
                  <c:v>10117361.250545833</c:v>
                </c:pt>
                <c:pt idx="10">
                  <c:v>9709869.9646570683</c:v>
                </c:pt>
              </c:numCache>
            </c:numRef>
          </c:val>
        </c:ser>
        <c:ser>
          <c:idx val="3"/>
          <c:order val="2"/>
          <c:tx>
            <c:strRef>
              <c:f>Cenários!$A$15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Cenários!$B$15:$L$15</c:f>
              <c:numCache>
                <c:formatCode>_-* #,##0_-;\-* #,##0_-;_-* "-"??_-;_-@_-</c:formatCode>
                <c:ptCount val="11"/>
                <c:pt idx="2">
                  <c:v>10693929</c:v>
                </c:pt>
                <c:pt idx="3">
                  <c:v>11007838.362334257</c:v>
                </c:pt>
                <c:pt idx="4">
                  <c:v>11244175.747757055</c:v>
                </c:pt>
                <c:pt idx="5">
                  <c:v>11380992.897447465</c:v>
                </c:pt>
                <c:pt idx="6">
                  <c:v>11401785.44478924</c:v>
                </c:pt>
                <c:pt idx="7">
                  <c:v>11312667.775304975</c:v>
                </c:pt>
                <c:pt idx="8">
                  <c:v>11135259.928229162</c:v>
                </c:pt>
                <c:pt idx="9">
                  <c:v>10895586.598384272</c:v>
                </c:pt>
                <c:pt idx="10">
                  <c:v>10613940.099215878</c:v>
                </c:pt>
              </c:numCache>
            </c:numRef>
          </c:val>
        </c:ser>
        <c:ser>
          <c:idx val="0"/>
          <c:order val="3"/>
          <c:tx>
            <c:strRef>
              <c:f>Cenários!$A$12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Cenários!$B$12:$L$12</c:f>
              <c:numCache>
                <c:formatCode>_-* #,##0_-;\-* #,##0_-;_-* "-"??_-;_-@_-</c:formatCode>
                <c:ptCount val="11"/>
                <c:pt idx="0">
                  <c:v>10187798</c:v>
                </c:pt>
                <c:pt idx="1">
                  <c:v>10479714.194049468</c:v>
                </c:pt>
                <c:pt idx="2">
                  <c:v>10693929</c:v>
                </c:pt>
              </c:numCache>
            </c:numRef>
          </c:val>
        </c:ser>
        <c:marker val="1"/>
        <c:axId val="85834752"/>
        <c:axId val="85848832"/>
      </c:lineChart>
      <c:catAx>
        <c:axId val="85834752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848832"/>
        <c:crosses val="autoZero"/>
        <c:auto val="1"/>
        <c:lblAlgn val="ctr"/>
        <c:lblOffset val="100"/>
      </c:catAx>
      <c:valAx>
        <c:axId val="85848832"/>
        <c:scaling>
          <c:orientation val="minMax"/>
          <c:min val="8500000"/>
        </c:scaling>
        <c:axPos val="l"/>
        <c:majorGridlines/>
        <c:numFmt formatCode="_-* #,##0_-;\-* #,##0_-;_-* &quot;-&quot;??_-;_-@_-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83475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2000 </a:t>
            </a:r>
          </a:p>
        </c:rich>
      </c:tx>
      <c:layout>
        <c:manualLayout>
          <c:xMode val="edge"/>
          <c:yMode val="edge"/>
          <c:x val="0.44240967360188316"/>
          <c:y val="4.564341429152343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062554680664917E-2"/>
          <c:y val="0.10150845727617398"/>
          <c:w val="0.88298600174978126"/>
          <c:h val="0.67828885972586761"/>
        </c:manualLayout>
      </c:layout>
      <c:barChart>
        <c:barDir val="bar"/>
        <c:grouping val="stacked"/>
        <c:ser>
          <c:idx val="0"/>
          <c:order val="0"/>
          <c:tx>
            <c:strRef>
              <c:f>PIRÂMIDES!$P$3</c:f>
              <c:strCache>
                <c:ptCount val="1"/>
                <c:pt idx="0">
                  <c:v>Homens</c:v>
                </c:pt>
              </c:strCache>
            </c:strRef>
          </c:tx>
          <c:cat>
            <c:strRef>
              <c:f>PIRÂMIDES!$O$4:$O$20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PIRÂMIDES!$P$4:$P$20</c:f>
              <c:numCache>
                <c:formatCode>_-* #,##0_-;\-* #,##0_-;_-* "-"??_-;_-@_-</c:formatCode>
                <c:ptCount val="17"/>
                <c:pt idx="0">
                  <c:v>-435.86700000000002</c:v>
                </c:pt>
                <c:pt idx="1">
                  <c:v>-451.53399999999999</c:v>
                </c:pt>
                <c:pt idx="2">
                  <c:v>-464.18099999999998</c:v>
                </c:pt>
                <c:pt idx="3">
                  <c:v>-490.43</c:v>
                </c:pt>
                <c:pt idx="4">
                  <c:v>-430.55</c:v>
                </c:pt>
                <c:pt idx="5">
                  <c:v>-381.99</c:v>
                </c:pt>
                <c:pt idx="6">
                  <c:v>-384.964</c:v>
                </c:pt>
                <c:pt idx="7">
                  <c:v>-397.06799999999998</c:v>
                </c:pt>
                <c:pt idx="8">
                  <c:v>-358.32</c:v>
                </c:pt>
                <c:pt idx="9">
                  <c:v>-304.96199999999999</c:v>
                </c:pt>
                <c:pt idx="10">
                  <c:v>-250.31200000000001</c:v>
                </c:pt>
                <c:pt idx="11">
                  <c:v>-190.42</c:v>
                </c:pt>
                <c:pt idx="12">
                  <c:v>-153.941</c:v>
                </c:pt>
                <c:pt idx="13">
                  <c:v>-119.30200000000001</c:v>
                </c:pt>
                <c:pt idx="14">
                  <c:v>-85.912000000000006</c:v>
                </c:pt>
                <c:pt idx="15">
                  <c:v>-51.274000000000001</c:v>
                </c:pt>
                <c:pt idx="16">
                  <c:v>-43.692</c:v>
                </c:pt>
              </c:numCache>
            </c:numRef>
          </c:val>
        </c:ser>
        <c:ser>
          <c:idx val="1"/>
          <c:order val="1"/>
          <c:tx>
            <c:strRef>
              <c:f>PIRÂMIDES!$Q$3</c:f>
              <c:strCache>
                <c:ptCount val="1"/>
                <c:pt idx="0">
                  <c:v>Mulheres</c:v>
                </c:pt>
              </c:strCache>
            </c:strRef>
          </c:tx>
          <c:cat>
            <c:strRef>
              <c:f>PIRÂMIDES!$O$4:$O$20</c:f>
              <c:strCache>
                <c:ptCount val="17"/>
                <c:pt idx="0">
                  <c:v>0 a 4 </c:v>
                </c:pt>
                <c:pt idx="1">
                  <c:v>5 a 9 </c:v>
                </c:pt>
                <c:pt idx="2">
                  <c:v>10 a 14 </c:v>
                </c:pt>
                <c:pt idx="3">
                  <c:v>15 a 19 </c:v>
                </c:pt>
                <c:pt idx="4">
                  <c:v>20 a 24 </c:v>
                </c:pt>
                <c:pt idx="5">
                  <c:v>25 a 29 </c:v>
                </c:pt>
                <c:pt idx="6">
                  <c:v>30 a 34 </c:v>
                </c:pt>
                <c:pt idx="7">
                  <c:v>35 a 39 </c:v>
                </c:pt>
                <c:pt idx="8">
                  <c:v>40 a 44 </c:v>
                </c:pt>
                <c:pt idx="9">
                  <c:v>45 a 49 </c:v>
                </c:pt>
                <c:pt idx="10">
                  <c:v>50 a 54 </c:v>
                </c:pt>
                <c:pt idx="11">
                  <c:v>55 a 59 </c:v>
                </c:pt>
                <c:pt idx="12">
                  <c:v>60 a 64 </c:v>
                </c:pt>
                <c:pt idx="13">
                  <c:v>65 a 69 </c:v>
                </c:pt>
                <c:pt idx="14">
                  <c:v>70 a 74 </c:v>
                </c:pt>
                <c:pt idx="15">
                  <c:v>75 a 79 </c:v>
                </c:pt>
                <c:pt idx="16">
                  <c:v>+80 anos</c:v>
                </c:pt>
              </c:strCache>
            </c:strRef>
          </c:cat>
          <c:val>
            <c:numRef>
              <c:f>PIRÂMIDES!$Q$4:$Q$20</c:f>
              <c:numCache>
                <c:formatCode>_-* #,##0_-;\-* #,##0_-;_-* "-"??_-;_-@_-</c:formatCode>
                <c:ptCount val="17"/>
                <c:pt idx="0">
                  <c:v>419.60899999999998</c:v>
                </c:pt>
                <c:pt idx="1">
                  <c:v>435.48200000000003</c:v>
                </c:pt>
                <c:pt idx="2">
                  <c:v>447.80099999999999</c:v>
                </c:pt>
                <c:pt idx="3">
                  <c:v>476.06</c:v>
                </c:pt>
                <c:pt idx="4">
                  <c:v>425.66800000000001</c:v>
                </c:pt>
                <c:pt idx="5">
                  <c:v>385.66300000000001</c:v>
                </c:pt>
                <c:pt idx="6">
                  <c:v>399.512</c:v>
                </c:pt>
                <c:pt idx="7">
                  <c:v>416.79700000000003</c:v>
                </c:pt>
                <c:pt idx="8">
                  <c:v>375.42099999999999</c:v>
                </c:pt>
                <c:pt idx="9">
                  <c:v>322.84100000000001</c:v>
                </c:pt>
                <c:pt idx="10">
                  <c:v>266.50599999999997</c:v>
                </c:pt>
                <c:pt idx="11">
                  <c:v>210.57300000000001</c:v>
                </c:pt>
                <c:pt idx="12">
                  <c:v>178.48699999999999</c:v>
                </c:pt>
                <c:pt idx="13">
                  <c:v>150.42400000000001</c:v>
                </c:pt>
                <c:pt idx="14">
                  <c:v>118.81</c:v>
                </c:pt>
                <c:pt idx="15">
                  <c:v>79.328000000000003</c:v>
                </c:pt>
                <c:pt idx="16">
                  <c:v>84.096999999999994</c:v>
                </c:pt>
              </c:numCache>
            </c:numRef>
          </c:val>
        </c:ser>
        <c:gapWidth val="0"/>
        <c:overlap val="100"/>
        <c:axId val="101021568"/>
        <c:axId val="101023104"/>
      </c:barChart>
      <c:catAx>
        <c:axId val="101021568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23104"/>
        <c:crosses val="autoZero"/>
        <c:auto val="1"/>
        <c:lblAlgn val="ctr"/>
        <c:lblOffset val="100"/>
      </c:catAx>
      <c:valAx>
        <c:axId val="101023104"/>
        <c:scaling>
          <c:orientation val="minMax"/>
        </c:scaling>
        <c:axPos val="b"/>
        <c:majorGridlines/>
        <c:numFmt formatCode="#,##0.00;[Red]#,##0.0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2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982394203243507"/>
          <c:y val="0.8854197626705117"/>
          <c:w val="0.38035317373741429"/>
          <c:h val="8.33337030054341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'migrantes H'!$B$1</c:f>
              <c:strCache>
                <c:ptCount val="1"/>
                <c:pt idx="0">
                  <c:v>Imigrantes</c:v>
                </c:pt>
              </c:strCache>
            </c:strRef>
          </c:tx>
          <c:cat>
            <c:strRef>
              <c:f>'migrantes H'!$A$2:$A$18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H'!$B$2:$B$18</c:f>
              <c:numCache>
                <c:formatCode>General</c:formatCode>
                <c:ptCount val="17"/>
                <c:pt idx="0">
                  <c:v>3998</c:v>
                </c:pt>
                <c:pt idx="1">
                  <c:v>4272</c:v>
                </c:pt>
                <c:pt idx="2">
                  <c:v>4790</c:v>
                </c:pt>
                <c:pt idx="3">
                  <c:v>6885</c:v>
                </c:pt>
                <c:pt idx="4">
                  <c:v>7948</c:v>
                </c:pt>
                <c:pt idx="5">
                  <c:v>6582</c:v>
                </c:pt>
                <c:pt idx="6">
                  <c:v>4994</c:v>
                </c:pt>
                <c:pt idx="7">
                  <c:v>3823</c:v>
                </c:pt>
                <c:pt idx="8">
                  <c:v>3088</c:v>
                </c:pt>
                <c:pt idx="9">
                  <c:v>1722</c:v>
                </c:pt>
                <c:pt idx="10">
                  <c:v>1667</c:v>
                </c:pt>
                <c:pt idx="11">
                  <c:v>1052</c:v>
                </c:pt>
                <c:pt idx="12">
                  <c:v>714</c:v>
                </c:pt>
                <c:pt idx="13">
                  <c:v>257</c:v>
                </c:pt>
                <c:pt idx="14">
                  <c:v>226</c:v>
                </c:pt>
                <c:pt idx="15">
                  <c:v>83</c:v>
                </c:pt>
                <c:pt idx="16">
                  <c:v>53</c:v>
                </c:pt>
              </c:numCache>
            </c:numRef>
          </c:val>
        </c:ser>
        <c:ser>
          <c:idx val="1"/>
          <c:order val="1"/>
          <c:tx>
            <c:strRef>
              <c:f>'migrantes H'!$C$1</c:f>
              <c:strCache>
                <c:ptCount val="1"/>
                <c:pt idx="0">
                  <c:v>Emigrantes</c:v>
                </c:pt>
              </c:strCache>
            </c:strRef>
          </c:tx>
          <c:cat>
            <c:strRef>
              <c:f>'migrantes H'!$A$2:$A$18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H'!$C$2:$C$18</c:f>
              <c:numCache>
                <c:formatCode>General</c:formatCode>
                <c:ptCount val="17"/>
                <c:pt idx="0">
                  <c:v>6605.9788839516168</c:v>
                </c:pt>
                <c:pt idx="1">
                  <c:v>6526.7283273774337</c:v>
                </c:pt>
                <c:pt idx="2">
                  <c:v>7038.0612228490545</c:v>
                </c:pt>
                <c:pt idx="3">
                  <c:v>11185.688474767634</c:v>
                </c:pt>
                <c:pt idx="4">
                  <c:v>13976.435243541127</c:v>
                </c:pt>
                <c:pt idx="5">
                  <c:v>12817.732968068791</c:v>
                </c:pt>
                <c:pt idx="6">
                  <c:v>8999.5984894913763</c:v>
                </c:pt>
                <c:pt idx="7">
                  <c:v>6897.9966522786308</c:v>
                </c:pt>
                <c:pt idx="8">
                  <c:v>5539.7657220165574</c:v>
                </c:pt>
                <c:pt idx="9">
                  <c:v>3605.7591400945948</c:v>
                </c:pt>
                <c:pt idx="10">
                  <c:v>2775.3743975640859</c:v>
                </c:pt>
                <c:pt idx="11">
                  <c:v>1747.1537335167698</c:v>
                </c:pt>
                <c:pt idx="12">
                  <c:v>983.35704102668433</c:v>
                </c:pt>
                <c:pt idx="13">
                  <c:v>581.91140234441264</c:v>
                </c:pt>
                <c:pt idx="14">
                  <c:v>408.53842526415531</c:v>
                </c:pt>
                <c:pt idx="15">
                  <c:v>300.19995978764399</c:v>
                </c:pt>
                <c:pt idx="16">
                  <c:v>215.47544431717802</c:v>
                </c:pt>
              </c:numCache>
            </c:numRef>
          </c:val>
        </c:ser>
        <c:ser>
          <c:idx val="2"/>
          <c:order val="2"/>
          <c:tx>
            <c:strRef>
              <c:f>'migrantes H'!$D$1</c:f>
              <c:strCache>
                <c:ptCount val="1"/>
                <c:pt idx="0">
                  <c:v>Saldo</c:v>
                </c:pt>
              </c:strCache>
            </c:strRef>
          </c:tx>
          <c:cat>
            <c:strRef>
              <c:f>'migrantes H'!$A$2:$A$18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H'!$D$2:$D$18</c:f>
              <c:numCache>
                <c:formatCode>General</c:formatCode>
                <c:ptCount val="17"/>
                <c:pt idx="0">
                  <c:v>-2607.9788839516173</c:v>
                </c:pt>
                <c:pt idx="1">
                  <c:v>-2254.7283273774347</c:v>
                </c:pt>
                <c:pt idx="2">
                  <c:v>-2248.0612228490554</c:v>
                </c:pt>
                <c:pt idx="3">
                  <c:v>-4300.6884747676349</c:v>
                </c:pt>
                <c:pt idx="4">
                  <c:v>-6028.4352435411274</c:v>
                </c:pt>
                <c:pt idx="5">
                  <c:v>-6235.7329680687908</c:v>
                </c:pt>
                <c:pt idx="6">
                  <c:v>-4005.5984894913763</c:v>
                </c:pt>
                <c:pt idx="7">
                  <c:v>-3074.9966522786303</c:v>
                </c:pt>
                <c:pt idx="8">
                  <c:v>-2451.7657220165574</c:v>
                </c:pt>
                <c:pt idx="9">
                  <c:v>-1883.7591400945948</c:v>
                </c:pt>
                <c:pt idx="10">
                  <c:v>-1108.3743975640862</c:v>
                </c:pt>
                <c:pt idx="11">
                  <c:v>-695.15373351676976</c:v>
                </c:pt>
                <c:pt idx="12">
                  <c:v>-269.35704102668444</c:v>
                </c:pt>
                <c:pt idx="13">
                  <c:v>-324.91140234441258</c:v>
                </c:pt>
                <c:pt idx="14">
                  <c:v>-182.53842526415531</c:v>
                </c:pt>
                <c:pt idx="15">
                  <c:v>-217.19995978764399</c:v>
                </c:pt>
                <c:pt idx="16">
                  <c:v>-162.47544431717799</c:v>
                </c:pt>
              </c:numCache>
            </c:numRef>
          </c:val>
        </c:ser>
        <c:marker val="1"/>
        <c:axId val="101221504"/>
        <c:axId val="101223040"/>
      </c:lineChart>
      <c:catAx>
        <c:axId val="101221504"/>
        <c:scaling>
          <c:orientation val="minMax"/>
        </c:scaling>
        <c:axPos val="b"/>
        <c:majorTickMark val="none"/>
        <c:tickLblPos val="low"/>
        <c:txPr>
          <a:bodyPr/>
          <a:lstStyle/>
          <a:p>
            <a:pPr>
              <a:defRPr sz="1100"/>
            </a:pPr>
            <a:endParaRPr lang="pt-BR"/>
          </a:p>
        </c:txPr>
        <c:crossAx val="101223040"/>
        <c:crosses val="autoZero"/>
        <c:auto val="1"/>
        <c:lblAlgn val="ctr"/>
        <c:lblOffset val="100"/>
      </c:catAx>
      <c:valAx>
        <c:axId val="1012230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10122150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300"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'migrantes M'!$B$1</c:f>
              <c:strCache>
                <c:ptCount val="1"/>
                <c:pt idx="0">
                  <c:v>Imigrantes</c:v>
                </c:pt>
              </c:strCache>
            </c:strRef>
          </c:tx>
          <c:cat>
            <c:strRef>
              <c:f>'migrantes M'!$A$2:$A$18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M'!$B$2:$B$18</c:f>
              <c:numCache>
                <c:formatCode>General</c:formatCode>
                <c:ptCount val="17"/>
                <c:pt idx="0">
                  <c:v>4049.3673812479437</c:v>
                </c:pt>
                <c:pt idx="1">
                  <c:v>4047.7050202496534</c:v>
                </c:pt>
                <c:pt idx="2">
                  <c:v>4692.4820232776337</c:v>
                </c:pt>
                <c:pt idx="3">
                  <c:v>6719.6555094833029</c:v>
                </c:pt>
                <c:pt idx="4">
                  <c:v>7422.5792139634505</c:v>
                </c:pt>
                <c:pt idx="5">
                  <c:v>6606.2524608461626</c:v>
                </c:pt>
                <c:pt idx="6">
                  <c:v>4871.9822924569553</c:v>
                </c:pt>
                <c:pt idx="7">
                  <c:v>3603.378174387854</c:v>
                </c:pt>
                <c:pt idx="8">
                  <c:v>2442.27482869701</c:v>
                </c:pt>
                <c:pt idx="9">
                  <c:v>1781.1256082295597</c:v>
                </c:pt>
                <c:pt idx="10">
                  <c:v>1517.3193132986762</c:v>
                </c:pt>
                <c:pt idx="11">
                  <c:v>846.76673566951001</c:v>
                </c:pt>
                <c:pt idx="12">
                  <c:v>667.67061623868835</c:v>
                </c:pt>
                <c:pt idx="13">
                  <c:v>392.18072270082894</c:v>
                </c:pt>
                <c:pt idx="14">
                  <c:v>430.81254276937625</c:v>
                </c:pt>
                <c:pt idx="15">
                  <c:v>271.90980737364634</c:v>
                </c:pt>
                <c:pt idx="16">
                  <c:v>103.10880610985359</c:v>
                </c:pt>
              </c:numCache>
            </c:numRef>
          </c:val>
        </c:ser>
        <c:ser>
          <c:idx val="1"/>
          <c:order val="1"/>
          <c:tx>
            <c:strRef>
              <c:f>'migrantes M'!$C$1</c:f>
              <c:strCache>
                <c:ptCount val="1"/>
                <c:pt idx="0">
                  <c:v>Emigrantes</c:v>
                </c:pt>
              </c:strCache>
            </c:strRef>
          </c:tx>
          <c:cat>
            <c:strRef>
              <c:f>'migrantes M'!$A$2:$A$18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M'!$C$2:$C$18</c:f>
              <c:numCache>
                <c:formatCode>General</c:formatCode>
                <c:ptCount val="17"/>
                <c:pt idx="0">
                  <c:v>6615.292049774177</c:v>
                </c:pt>
                <c:pt idx="1">
                  <c:v>6796.4339800759644</c:v>
                </c:pt>
                <c:pt idx="2">
                  <c:v>7371.1007868119823</c:v>
                </c:pt>
                <c:pt idx="3">
                  <c:v>10612.967551622343</c:v>
                </c:pt>
                <c:pt idx="4">
                  <c:v>14955.540481345834</c:v>
                </c:pt>
                <c:pt idx="5">
                  <c:v>11485.083312897881</c:v>
                </c:pt>
                <c:pt idx="6">
                  <c:v>7571.9631305934299</c:v>
                </c:pt>
                <c:pt idx="7">
                  <c:v>5401.870390462982</c:v>
                </c:pt>
                <c:pt idx="8">
                  <c:v>4450.7649536510435</c:v>
                </c:pt>
                <c:pt idx="9">
                  <c:v>3472.7698647722909</c:v>
                </c:pt>
                <c:pt idx="10">
                  <c:v>2562.6628057574635</c:v>
                </c:pt>
                <c:pt idx="11">
                  <c:v>1944.9102552690244</c:v>
                </c:pt>
                <c:pt idx="12">
                  <c:v>1313.9353904224881</c:v>
                </c:pt>
                <c:pt idx="13">
                  <c:v>904.67273772426506</c:v>
                </c:pt>
                <c:pt idx="14">
                  <c:v>707.70845412469362</c:v>
                </c:pt>
                <c:pt idx="15">
                  <c:v>550.5711956204259</c:v>
                </c:pt>
                <c:pt idx="16">
                  <c:v>339.41416691554707</c:v>
                </c:pt>
              </c:numCache>
            </c:numRef>
          </c:val>
        </c:ser>
        <c:ser>
          <c:idx val="2"/>
          <c:order val="2"/>
          <c:tx>
            <c:strRef>
              <c:f>'migrantes M'!$D$1</c:f>
              <c:strCache>
                <c:ptCount val="1"/>
                <c:pt idx="0">
                  <c:v>Saldo</c:v>
                </c:pt>
              </c:strCache>
            </c:strRef>
          </c:tx>
          <c:cat>
            <c:strRef>
              <c:f>'migrantes M'!$A$2:$A$18</c:f>
              <c:strCache>
                <c:ptCount val="17"/>
                <c:pt idx="0">
                  <c:v>0 a 4 anos</c:v>
                </c:pt>
                <c:pt idx="1">
                  <c:v>5 a 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 74 anos</c:v>
                </c:pt>
                <c:pt idx="15">
                  <c:v>75 a 79 anos</c:v>
                </c:pt>
                <c:pt idx="16">
                  <c:v>80 anos e mais</c:v>
                </c:pt>
              </c:strCache>
            </c:strRef>
          </c:cat>
          <c:val>
            <c:numRef>
              <c:f>'migrantes M'!$D$2:$D$18</c:f>
              <c:numCache>
                <c:formatCode>General</c:formatCode>
                <c:ptCount val="17"/>
                <c:pt idx="0">
                  <c:v>-2565.9246685262324</c:v>
                </c:pt>
                <c:pt idx="1">
                  <c:v>-2748.7289598263105</c:v>
                </c:pt>
                <c:pt idx="2">
                  <c:v>-2678.6187635343495</c:v>
                </c:pt>
                <c:pt idx="3">
                  <c:v>-3893.3120421390408</c:v>
                </c:pt>
                <c:pt idx="4">
                  <c:v>-7532.9612673823849</c:v>
                </c:pt>
                <c:pt idx="5">
                  <c:v>-4878.8308520517203</c:v>
                </c:pt>
                <c:pt idx="6">
                  <c:v>-2699.9808381364746</c:v>
                </c:pt>
                <c:pt idx="7">
                  <c:v>-1798.4922160751275</c:v>
                </c:pt>
                <c:pt idx="8">
                  <c:v>-2008.4901249540339</c:v>
                </c:pt>
                <c:pt idx="9">
                  <c:v>-1691.6442565427312</c:v>
                </c:pt>
                <c:pt idx="10">
                  <c:v>-1045.3434924587873</c:v>
                </c:pt>
                <c:pt idx="11">
                  <c:v>-1098.1435195995145</c:v>
                </c:pt>
                <c:pt idx="12">
                  <c:v>-646.26477418379977</c:v>
                </c:pt>
                <c:pt idx="13">
                  <c:v>-512.49201502343612</c:v>
                </c:pt>
                <c:pt idx="14">
                  <c:v>-276.89591135531731</c:v>
                </c:pt>
                <c:pt idx="15">
                  <c:v>-278.66138824677961</c:v>
                </c:pt>
                <c:pt idx="16">
                  <c:v>-236.30536080569348</c:v>
                </c:pt>
              </c:numCache>
            </c:numRef>
          </c:val>
        </c:ser>
        <c:marker val="1"/>
        <c:axId val="101405440"/>
        <c:axId val="101406976"/>
      </c:lineChart>
      <c:catAx>
        <c:axId val="101405440"/>
        <c:scaling>
          <c:orientation val="minMax"/>
        </c:scaling>
        <c:axPos val="b"/>
        <c:majorTickMark val="none"/>
        <c:tickLblPos val="low"/>
        <c:txPr>
          <a:bodyPr/>
          <a:lstStyle/>
          <a:p>
            <a:pPr>
              <a:defRPr sz="1100"/>
            </a:pPr>
            <a:endParaRPr lang="pt-BR"/>
          </a:p>
        </c:txPr>
        <c:crossAx val="101406976"/>
        <c:crosses val="autoZero"/>
        <c:auto val="1"/>
        <c:lblAlgn val="ctr"/>
        <c:lblOffset val="100"/>
      </c:catAx>
      <c:valAx>
        <c:axId val="1014069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10140544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300"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Cenários!$A$44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Cenários!$B$44:$L$44</c:f>
              <c:numCache>
                <c:formatCode>_-* #,##0.0_-;\-* #,##0.0_-;_-* "-"??_-;_-@_-</c:formatCode>
                <c:ptCount val="11"/>
                <c:pt idx="2">
                  <c:v>5205057</c:v>
                </c:pt>
                <c:pt idx="3">
                  <c:v>5265788.667422927</c:v>
                </c:pt>
                <c:pt idx="4">
                  <c:v>5275415.4263642468</c:v>
                </c:pt>
                <c:pt idx="5">
                  <c:v>5231499.6592850965</c:v>
                </c:pt>
                <c:pt idx="6">
                  <c:v>5131019.3162629372</c:v>
                </c:pt>
                <c:pt idx="7">
                  <c:v>4976938.9079181906</c:v>
                </c:pt>
                <c:pt idx="8">
                  <c:v>4778779.7426629309</c:v>
                </c:pt>
                <c:pt idx="9">
                  <c:v>4549624.09588328</c:v>
                </c:pt>
                <c:pt idx="10">
                  <c:v>4300906.4198506102</c:v>
                </c:pt>
              </c:numCache>
            </c:numRef>
          </c:val>
        </c:ser>
        <c:ser>
          <c:idx val="2"/>
          <c:order val="1"/>
          <c:tx>
            <c:strRef>
              <c:f>Cenários!$A$45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Cenários!$B$45:$L$45</c:f>
              <c:numCache>
                <c:formatCode>_-* #,##0.0_-;\-* #,##0.0_-;_-* "-"??_-;_-@_-</c:formatCode>
                <c:ptCount val="11"/>
                <c:pt idx="2">
                  <c:v>5205057</c:v>
                </c:pt>
                <c:pt idx="3">
                  <c:v>5307827.4112609318</c:v>
                </c:pt>
                <c:pt idx="4">
                  <c:v>5363998.2127319146</c:v>
                </c:pt>
                <c:pt idx="5">
                  <c:v>5366800.5940653132</c:v>
                </c:pt>
                <c:pt idx="6">
                  <c:v>5311480.9315276854</c:v>
                </c:pt>
                <c:pt idx="7">
                  <c:v>5201946.7060806248</c:v>
                </c:pt>
                <c:pt idx="8">
                  <c:v>5049169.4840403339</c:v>
                </c:pt>
                <c:pt idx="9">
                  <c:v>4866634.5317092622</c:v>
                </c:pt>
                <c:pt idx="10">
                  <c:v>4664454.8194338772</c:v>
                </c:pt>
              </c:numCache>
            </c:numRef>
          </c:val>
        </c:ser>
        <c:ser>
          <c:idx val="3"/>
          <c:order val="2"/>
          <c:tx>
            <c:strRef>
              <c:f>Cenários!$A$46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Cenários!$B$46:$L$46</c:f>
              <c:numCache>
                <c:formatCode>_-* #,##0.0_-;\-* #,##0.0_-;_-* "-"??_-;_-@_-</c:formatCode>
                <c:ptCount val="11"/>
                <c:pt idx="2">
                  <c:v>5205057</c:v>
                </c:pt>
                <c:pt idx="3">
                  <c:v>5356096.7971449066</c:v>
                </c:pt>
                <c:pt idx="4">
                  <c:v>5465961.2999368114</c:v>
                </c:pt>
                <c:pt idx="5">
                  <c:v>5524425.2268253947</c:v>
                </c:pt>
                <c:pt idx="6">
                  <c:v>5525068.4406896541</c:v>
                </c:pt>
                <c:pt idx="7">
                  <c:v>5472778.6852661762</c:v>
                </c:pt>
                <c:pt idx="8">
                  <c:v>5379646.557437364</c:v>
                </c:pt>
                <c:pt idx="9">
                  <c:v>5258995.5143293701</c:v>
                </c:pt>
                <c:pt idx="10">
                  <c:v>5119410.0879268888</c:v>
                </c:pt>
              </c:numCache>
            </c:numRef>
          </c:val>
        </c:ser>
        <c:ser>
          <c:idx val="0"/>
          <c:order val="3"/>
          <c:tx>
            <c:strRef>
              <c:f>Cenários!$A$43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Cenários!$B$43:$L$43</c:f>
              <c:numCache>
                <c:formatCode>_-* #,##0.0_-;\-* #,##0.0_-;_-* "-"??_-;_-@_-</c:formatCode>
                <c:ptCount val="11"/>
                <c:pt idx="0">
                  <c:v>4994719</c:v>
                </c:pt>
                <c:pt idx="1">
                  <c:v>5120725.1425508223</c:v>
                </c:pt>
                <c:pt idx="2">
                  <c:v>5205057</c:v>
                </c:pt>
              </c:numCache>
            </c:numRef>
          </c:val>
        </c:ser>
        <c:marker val="1"/>
        <c:axId val="93993216"/>
        <c:axId val="94007296"/>
      </c:lineChart>
      <c:catAx>
        <c:axId val="93993216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07296"/>
        <c:crosses val="autoZero"/>
        <c:auto val="1"/>
        <c:lblAlgn val="ctr"/>
        <c:lblOffset val="100"/>
      </c:catAx>
      <c:valAx>
        <c:axId val="94007296"/>
        <c:scaling>
          <c:orientation val="minMax"/>
          <c:min val="4200000"/>
        </c:scaling>
        <c:axPos val="l"/>
        <c:majorGridlines/>
        <c:numFmt formatCode="#,##0" sourceLinked="0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399321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Cenários!$A$75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Cenários!$B$75:$L$75</c:f>
              <c:numCache>
                <c:formatCode>_-* #,##0.0_-;\-* #,##0.0_-;_-* "-"??_-;_-@_-</c:formatCode>
                <c:ptCount val="11"/>
                <c:pt idx="2">
                  <c:v>5488872</c:v>
                </c:pt>
                <c:pt idx="3">
                  <c:v>5564492.3807791248</c:v>
                </c:pt>
                <c:pt idx="4">
                  <c:v>5593787.6294526318</c:v>
                </c:pt>
                <c:pt idx="5">
                  <c:v>5572302.9216464283</c:v>
                </c:pt>
                <c:pt idx="6">
                  <c:v>5493046.3670096165</c:v>
                </c:pt>
                <c:pt idx="7">
                  <c:v>5355287.30997073</c:v>
                </c:pt>
                <c:pt idx="8">
                  <c:v>5166078.4499333221</c:v>
                </c:pt>
                <c:pt idx="9">
                  <c:v>4937914.6614531223</c:v>
                </c:pt>
                <c:pt idx="10">
                  <c:v>4685276.3428358911</c:v>
                </c:pt>
              </c:numCache>
            </c:numRef>
          </c:val>
        </c:ser>
        <c:ser>
          <c:idx val="2"/>
          <c:order val="1"/>
          <c:tx>
            <c:strRef>
              <c:f>Cenários!$A$76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Cenários!$B$76:$L$76</c:f>
              <c:numCache>
                <c:formatCode>_-* #,##0.0_-;\-* #,##0.0_-;_-* "-"??_-;_-@_-</c:formatCode>
                <c:ptCount val="11"/>
                <c:pt idx="2">
                  <c:v>5488872</c:v>
                </c:pt>
                <c:pt idx="3">
                  <c:v>5605210.5730196424</c:v>
                </c:pt>
                <c:pt idx="4">
                  <c:v>5679713.6118491869</c:v>
                </c:pt>
                <c:pt idx="5">
                  <c:v>5703859.5050864555</c:v>
                </c:pt>
                <c:pt idx="6">
                  <c:v>5669071.5868091742</c:v>
                </c:pt>
                <c:pt idx="7">
                  <c:v>5575583.1055693785</c:v>
                </c:pt>
                <c:pt idx="8">
                  <c:v>5431846.2141771968</c:v>
                </c:pt>
                <c:pt idx="9">
                  <c:v>5250726.7188365683</c:v>
                </c:pt>
                <c:pt idx="10">
                  <c:v>5045415.1452231929</c:v>
                </c:pt>
              </c:numCache>
            </c:numRef>
          </c:val>
        </c:ser>
        <c:ser>
          <c:idx val="3"/>
          <c:order val="2"/>
          <c:tx>
            <c:strRef>
              <c:f>Cenários!$A$77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Cenários!$B$77:$L$77</c:f>
              <c:numCache>
                <c:formatCode>_-* #,##0.0_-;\-* #,##0.0_-;_-* "-"??_-;_-@_-</c:formatCode>
                <c:ptCount val="11"/>
                <c:pt idx="2">
                  <c:v>5488872</c:v>
                </c:pt>
                <c:pt idx="3">
                  <c:v>5651741.5651893495</c:v>
                </c:pt>
                <c:pt idx="4">
                  <c:v>5778214.4478202434</c:v>
                </c:pt>
                <c:pt idx="5">
                  <c:v>5856567.6706220713</c:v>
                </c:pt>
                <c:pt idx="6">
                  <c:v>5876717.004099587</c:v>
                </c:pt>
                <c:pt idx="7">
                  <c:v>5839889.0900387997</c:v>
                </c:pt>
                <c:pt idx="8">
                  <c:v>5755613.3707918013</c:v>
                </c:pt>
                <c:pt idx="9">
                  <c:v>5636591.0840549013</c:v>
                </c:pt>
                <c:pt idx="10">
                  <c:v>5494530.0112889903</c:v>
                </c:pt>
              </c:numCache>
            </c:numRef>
          </c:val>
        </c:ser>
        <c:ser>
          <c:idx val="0"/>
          <c:order val="3"/>
          <c:tx>
            <c:strRef>
              <c:f>Cenários!$A$74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Cenários!$B$74:$L$74</c:f>
              <c:numCache>
                <c:formatCode>_-* #,##0.0_-;\-* #,##0.0_-;_-* "-"??_-;_-@_-</c:formatCode>
                <c:ptCount val="11"/>
                <c:pt idx="0">
                  <c:v>5193079</c:v>
                </c:pt>
                <c:pt idx="1">
                  <c:v>5358989.0514986478</c:v>
                </c:pt>
                <c:pt idx="2">
                  <c:v>5488872</c:v>
                </c:pt>
              </c:numCache>
            </c:numRef>
          </c:val>
        </c:ser>
        <c:marker val="1"/>
        <c:axId val="94041600"/>
        <c:axId val="94043136"/>
      </c:lineChart>
      <c:catAx>
        <c:axId val="94041600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43136"/>
        <c:crosses val="autoZero"/>
        <c:auto val="1"/>
        <c:lblAlgn val="ctr"/>
        <c:lblOffset val="100"/>
      </c:catAx>
      <c:valAx>
        <c:axId val="94043136"/>
        <c:scaling>
          <c:orientation val="minMax"/>
          <c:min val="4600000"/>
        </c:scaling>
        <c:axPos val="l"/>
        <c:majorGridlines/>
        <c:numFmt formatCode="#,##0" sourceLinked="0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41600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Cenários!$A$106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Cenários!$B$106:$L$106</c:f>
              <c:numCache>
                <c:formatCode>_-* #,##0_-;\-* #,##0_-;_-* "-"??_-;_-@_-</c:formatCode>
                <c:ptCount val="11"/>
                <c:pt idx="2">
                  <c:v>2229504</c:v>
                </c:pt>
                <c:pt idx="3">
                  <c:v>1980471.4260184004</c:v>
                </c:pt>
                <c:pt idx="4">
                  <c:v>1832540.5487592071</c:v>
                </c:pt>
                <c:pt idx="5">
                  <c:v>1723716.0037265818</c:v>
                </c:pt>
                <c:pt idx="6">
                  <c:v>1580889.2989009093</c:v>
                </c:pt>
                <c:pt idx="7">
                  <c:v>1428037.5500943118</c:v>
                </c:pt>
                <c:pt idx="8">
                  <c:v>1276375.112796301</c:v>
                </c:pt>
                <c:pt idx="9">
                  <c:v>1142673.1267697886</c:v>
                </c:pt>
                <c:pt idx="10">
                  <c:v>1033220.9915589382</c:v>
                </c:pt>
              </c:numCache>
            </c:numRef>
          </c:val>
        </c:ser>
        <c:ser>
          <c:idx val="2"/>
          <c:order val="1"/>
          <c:tx>
            <c:strRef>
              <c:f>Cenários!$A$107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Cenários!$B$107:$L$107</c:f>
              <c:numCache>
                <c:formatCode>_-* #,##0_-;\-* #,##0_-;_-* "-"??_-;_-@_-</c:formatCode>
                <c:ptCount val="11"/>
                <c:pt idx="2">
                  <c:v>2229504</c:v>
                </c:pt>
                <c:pt idx="3">
                  <c:v>2034071.517507067</c:v>
                </c:pt>
                <c:pt idx="4">
                  <c:v>1947110.8686749574</c:v>
                </c:pt>
                <c:pt idx="5">
                  <c:v>1898694.1894193317</c:v>
                </c:pt>
                <c:pt idx="6">
                  <c:v>1766065.1787891672</c:v>
                </c:pt>
                <c:pt idx="7">
                  <c:v>1615395.3467400917</c:v>
                </c:pt>
                <c:pt idx="8">
                  <c:v>1469268.9216203252</c:v>
                </c:pt>
                <c:pt idx="9">
                  <c:v>1348538.3740514808</c:v>
                </c:pt>
                <c:pt idx="10">
                  <c:v>1254820.8069338172</c:v>
                </c:pt>
              </c:numCache>
            </c:numRef>
          </c:val>
        </c:ser>
        <c:ser>
          <c:idx val="3"/>
          <c:order val="2"/>
          <c:tx>
            <c:strRef>
              <c:f>Cenários!$A$108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Cenários!$B$108:$L$108</c:f>
              <c:numCache>
                <c:formatCode>_-* #,##0_-;\-* #,##0_-;_-* "-"??_-;_-@_-</c:formatCode>
                <c:ptCount val="11"/>
                <c:pt idx="2">
                  <c:v>2229504</c:v>
                </c:pt>
                <c:pt idx="3">
                  <c:v>2088976.9582684245</c:v>
                </c:pt>
                <c:pt idx="4">
                  <c:v>2065079.105861502</c:v>
                </c:pt>
                <c:pt idx="5">
                  <c:v>2081694.4873719662</c:v>
                </c:pt>
                <c:pt idx="6">
                  <c:v>1967592.1093826347</c:v>
                </c:pt>
                <c:pt idx="7">
                  <c:v>1829805.2514332645</c:v>
                </c:pt>
                <c:pt idx="8">
                  <c:v>1700054.8858577441</c:v>
                </c:pt>
                <c:pt idx="9">
                  <c:v>1602073.0035458708</c:v>
                </c:pt>
                <c:pt idx="10">
                  <c:v>1532296.1706774705</c:v>
                </c:pt>
              </c:numCache>
            </c:numRef>
          </c:val>
        </c:ser>
        <c:ser>
          <c:idx val="0"/>
          <c:order val="3"/>
          <c:tx>
            <c:strRef>
              <c:f>Cenários!$A$105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Cenários!$B$105:$L$105</c:f>
              <c:numCache>
                <c:formatCode>_-* #,##0_-;\-* #,##0_-;_-* "-"??_-;_-@_-</c:formatCode>
                <c:ptCount val="11"/>
                <c:pt idx="0">
                  <c:v>2654474</c:v>
                </c:pt>
                <c:pt idx="1">
                  <c:v>2465511.610925925</c:v>
                </c:pt>
                <c:pt idx="2">
                  <c:v>2229504</c:v>
                </c:pt>
              </c:numCache>
            </c:numRef>
          </c:val>
        </c:ser>
        <c:marker val="1"/>
        <c:axId val="94090368"/>
        <c:axId val="94091904"/>
      </c:lineChart>
      <c:catAx>
        <c:axId val="94090368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91904"/>
        <c:crosses val="autoZero"/>
        <c:auto val="1"/>
        <c:lblAlgn val="ctr"/>
        <c:lblOffset val="100"/>
      </c:catAx>
      <c:valAx>
        <c:axId val="94091904"/>
        <c:scaling>
          <c:orientation val="minMax"/>
          <c:min val="1000000"/>
        </c:scaling>
        <c:axPos val="l"/>
        <c:majorGridlines/>
        <c:numFmt formatCode="_-* #,##0_-;\-* #,##0_-;_-* &quot;-&quot;??_-;_-@_-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90368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Cenários!$A$137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Cenários!$B$137:$L$137</c:f>
              <c:numCache>
                <c:formatCode>_-* #,##0_-;\-* #,##0_-;_-* "-"??_-;_-@_-</c:formatCode>
                <c:ptCount val="11"/>
                <c:pt idx="2">
                  <c:v>7469812</c:v>
                </c:pt>
                <c:pt idx="3">
                  <c:v>7676798.9078250974</c:v>
                </c:pt>
                <c:pt idx="4">
                  <c:v>7647088.6025959617</c:v>
                </c:pt>
                <c:pt idx="5">
                  <c:v>7453790.3791893004</c:v>
                </c:pt>
                <c:pt idx="6">
                  <c:v>7192524.6968553634</c:v>
                </c:pt>
                <c:pt idx="7">
                  <c:v>6916606.7108366033</c:v>
                </c:pt>
                <c:pt idx="8">
                  <c:v>6620404.9656517403</c:v>
                </c:pt>
                <c:pt idx="9">
                  <c:v>6232852.4669029843</c:v>
                </c:pt>
                <c:pt idx="10">
                  <c:v>5742545.3330600839</c:v>
                </c:pt>
              </c:numCache>
            </c:numRef>
          </c:val>
        </c:ser>
        <c:ser>
          <c:idx val="2"/>
          <c:order val="1"/>
          <c:tx>
            <c:strRef>
              <c:f>Cenários!$A$138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Cenários!$B$138:$L$138</c:f>
              <c:numCache>
                <c:formatCode>_-* #,##0_-;\-* #,##0_-;_-* "-"??_-;_-@_-</c:formatCode>
                <c:ptCount val="11"/>
                <c:pt idx="2">
                  <c:v>7469812</c:v>
                </c:pt>
                <c:pt idx="3">
                  <c:v>7703639.8333046399</c:v>
                </c:pt>
                <c:pt idx="4">
                  <c:v>7701913.4708961267</c:v>
                </c:pt>
                <c:pt idx="5">
                  <c:v>7537090.1310462467</c:v>
                </c:pt>
                <c:pt idx="6">
                  <c:v>7351258.2554560304</c:v>
                </c:pt>
                <c:pt idx="7">
                  <c:v>7157377.2475124896</c:v>
                </c:pt>
                <c:pt idx="8">
                  <c:v>6941368.767437011</c:v>
                </c:pt>
                <c:pt idx="9">
                  <c:v>6628879.2450379683</c:v>
                </c:pt>
                <c:pt idx="10">
                  <c:v>6210081.3318610815</c:v>
                </c:pt>
              </c:numCache>
            </c:numRef>
          </c:val>
        </c:ser>
        <c:ser>
          <c:idx val="3"/>
          <c:order val="2"/>
          <c:tx>
            <c:strRef>
              <c:f>Cenários!$A$139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Cenários!$B$139:$L$139</c:f>
              <c:numCache>
                <c:formatCode>_-* #,##0_-;\-* #,##0_-;_-* "-"??_-;_-@_-</c:formatCode>
                <c:ptCount val="11"/>
                <c:pt idx="2">
                  <c:v>7469812</c:v>
                </c:pt>
                <c:pt idx="3">
                  <c:v>7739985.2798842704</c:v>
                </c:pt>
                <c:pt idx="4">
                  <c:v>7776747.7774853539</c:v>
                </c:pt>
                <c:pt idx="5">
                  <c:v>7651775.6761972504</c:v>
                </c:pt>
                <c:pt idx="6">
                  <c:v>7552607.8129368713</c:v>
                </c:pt>
                <c:pt idx="7">
                  <c:v>7453212.8058249401</c:v>
                </c:pt>
                <c:pt idx="8">
                  <c:v>7332645.419433061</c:v>
                </c:pt>
                <c:pt idx="9">
                  <c:v>7113328.8179518944</c:v>
                </c:pt>
                <c:pt idx="10">
                  <c:v>6786904.8884959994</c:v>
                </c:pt>
              </c:numCache>
            </c:numRef>
          </c:val>
        </c:ser>
        <c:ser>
          <c:idx val="0"/>
          <c:order val="3"/>
          <c:tx>
            <c:strRef>
              <c:f>Cenários!$A$136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Cenários!$B$136:$L$136</c:f>
              <c:numCache>
                <c:formatCode>_-* #,##0_-;\-* #,##0_-;_-* "-"??_-;_-@_-</c:formatCode>
                <c:ptCount val="11"/>
                <c:pt idx="0">
                  <c:v>6800485</c:v>
                </c:pt>
                <c:pt idx="1">
                  <c:v>7158846.5</c:v>
                </c:pt>
                <c:pt idx="2">
                  <c:v>7469812</c:v>
                </c:pt>
              </c:numCache>
            </c:numRef>
          </c:val>
        </c:ser>
        <c:marker val="1"/>
        <c:axId val="94118272"/>
        <c:axId val="94119808"/>
      </c:lineChart>
      <c:catAx>
        <c:axId val="94118272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19808"/>
        <c:crosses val="autoZero"/>
        <c:auto val="1"/>
        <c:lblAlgn val="ctr"/>
        <c:lblOffset val="100"/>
      </c:catAx>
      <c:valAx>
        <c:axId val="94119808"/>
        <c:scaling>
          <c:orientation val="minMax"/>
          <c:min val="5000000"/>
        </c:scaling>
        <c:axPos val="l"/>
        <c:majorGridlines/>
        <c:numFmt formatCode="_-* #,##0_-;\-* #,##0_-;_-* &quot;-&quot;??_-;_-@_-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1827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Cenários!$A$168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Cenários!$B$168:$L$168</c:f>
              <c:numCache>
                <c:formatCode>_-* #,##0_-;\-* #,##0_-;_-* "-"??_-;_-@_-</c:formatCode>
                <c:ptCount val="11"/>
                <c:pt idx="2">
                  <c:v>994613</c:v>
                </c:pt>
                <c:pt idx="3">
                  <c:v>1173010.7143585521</c:v>
                </c:pt>
                <c:pt idx="4">
                  <c:v>1389573.9044617095</c:v>
                </c:pt>
                <c:pt idx="5">
                  <c:v>1626296.1980156417</c:v>
                </c:pt>
                <c:pt idx="6">
                  <c:v>1850651.6875162818</c:v>
                </c:pt>
                <c:pt idx="7">
                  <c:v>1987581.9569580045</c:v>
                </c:pt>
                <c:pt idx="8">
                  <c:v>2048078.1141482103</c:v>
                </c:pt>
                <c:pt idx="9">
                  <c:v>2112013.1636636299</c:v>
                </c:pt>
                <c:pt idx="10">
                  <c:v>2210416.4380674786</c:v>
                </c:pt>
              </c:numCache>
            </c:numRef>
          </c:val>
        </c:ser>
        <c:ser>
          <c:idx val="2"/>
          <c:order val="1"/>
          <c:tx>
            <c:strRef>
              <c:f>Cenários!$A$169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Cenários!$B$169:$L$169</c:f>
              <c:numCache>
                <c:formatCode>_-* #,##0_-;\-* #,##0_-;_-* "-"??_-;_-@_-</c:formatCode>
                <c:ptCount val="11"/>
                <c:pt idx="2">
                  <c:v>994613</c:v>
                </c:pt>
                <c:pt idx="3">
                  <c:v>1175326.6334688677</c:v>
                </c:pt>
                <c:pt idx="4">
                  <c:v>1394687.4850100183</c:v>
                </c:pt>
                <c:pt idx="5">
                  <c:v>1634875.7786861898</c:v>
                </c:pt>
                <c:pt idx="6">
                  <c:v>1863229.0840916648</c:v>
                </c:pt>
                <c:pt idx="7">
                  <c:v>2004757.2173974209</c:v>
                </c:pt>
                <c:pt idx="8">
                  <c:v>2070378.0091601941</c:v>
                </c:pt>
                <c:pt idx="9">
                  <c:v>2139943.6314563835</c:v>
                </c:pt>
                <c:pt idx="10">
                  <c:v>2244967.8258621702</c:v>
                </c:pt>
              </c:numCache>
            </c:numRef>
          </c:val>
        </c:ser>
        <c:ser>
          <c:idx val="3"/>
          <c:order val="2"/>
          <c:tx>
            <c:strRef>
              <c:f>Cenários!$A$170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Cenários!$B$170:$L$170</c:f>
              <c:numCache>
                <c:formatCode>_-* #,##0_-;\-* #,##0_-;_-* "-"??_-;_-@_-</c:formatCode>
                <c:ptCount val="11"/>
                <c:pt idx="2">
                  <c:v>994613</c:v>
                </c:pt>
                <c:pt idx="3">
                  <c:v>1178876.1241815635</c:v>
                </c:pt>
                <c:pt idx="4">
                  <c:v>1402348.8644101992</c:v>
                </c:pt>
                <c:pt idx="5">
                  <c:v>1647522.7338782495</c:v>
                </c:pt>
                <c:pt idx="6">
                  <c:v>1881585.5224697348</c:v>
                </c:pt>
                <c:pt idx="7">
                  <c:v>2029649.7180467711</c:v>
                </c:pt>
                <c:pt idx="8">
                  <c:v>2102559.6229383601</c:v>
                </c:pt>
                <c:pt idx="9">
                  <c:v>2180184.7768865083</c:v>
                </c:pt>
                <c:pt idx="10">
                  <c:v>2294739.0400424087</c:v>
                </c:pt>
              </c:numCache>
            </c:numRef>
          </c:val>
        </c:ser>
        <c:ser>
          <c:idx val="0"/>
          <c:order val="3"/>
          <c:tx>
            <c:strRef>
              <c:f>Cenários!$A$167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Cenários!$B$167:$L$167</c:f>
              <c:numCache>
                <c:formatCode>_-* #,##0_-;\-* #,##0_-;_-* "-"??_-;_-@_-</c:formatCode>
                <c:ptCount val="11"/>
                <c:pt idx="0">
                  <c:v>732839</c:v>
                </c:pt>
                <c:pt idx="1">
                  <c:v>855356.08312354633</c:v>
                </c:pt>
                <c:pt idx="2">
                  <c:v>994613</c:v>
                </c:pt>
              </c:numCache>
            </c:numRef>
          </c:val>
        </c:ser>
        <c:marker val="1"/>
        <c:axId val="94174592"/>
        <c:axId val="94184576"/>
      </c:lineChart>
      <c:catAx>
        <c:axId val="94174592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84576"/>
        <c:crosses val="autoZero"/>
        <c:auto val="1"/>
        <c:lblAlgn val="ctr"/>
        <c:lblOffset val="100"/>
      </c:catAx>
      <c:valAx>
        <c:axId val="94184576"/>
        <c:scaling>
          <c:orientation val="minMax"/>
          <c:min val="500000"/>
        </c:scaling>
        <c:axPos val="l"/>
        <c:majorGridlines/>
        <c:numFmt formatCode="_-* #,##0_-;\-* #,##0_-;_-* &quot;-&quot;??_-;_-@_-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7459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Cenários!$A$199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Cenários!$B$199:$L$199</c:f>
              <c:numCache>
                <c:formatCode>0.0%</c:formatCode>
                <c:ptCount val="11"/>
                <c:pt idx="2">
                  <c:v>0.29846855583514015</c:v>
                </c:pt>
                <c:pt idx="3">
                  <c:v>0.25798141253897777</c:v>
                </c:pt>
                <c:pt idx="4">
                  <c:v>0.23963898471597589</c:v>
                </c:pt>
                <c:pt idx="5">
                  <c:v>0.23125361943892753</c:v>
                </c:pt>
                <c:pt idx="6">
                  <c:v>0.219796158585606</c:v>
                </c:pt>
                <c:pt idx="7">
                  <c:v>0.20646504995823053</c:v>
                </c:pt>
                <c:pt idx="8">
                  <c:v>0.19279411447161365</c:v>
                </c:pt>
                <c:pt idx="9">
                  <c:v>0.18333068732775037</c:v>
                </c:pt>
                <c:pt idx="10">
                  <c:v>0.17992387201728124</c:v>
                </c:pt>
              </c:numCache>
            </c:numRef>
          </c:val>
        </c:ser>
        <c:ser>
          <c:idx val="2"/>
          <c:order val="1"/>
          <c:tx>
            <c:strRef>
              <c:f>Cenários!$A$200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Cenários!$B$200:$L$200</c:f>
              <c:numCache>
                <c:formatCode>0.0%</c:formatCode>
                <c:ptCount val="11"/>
                <c:pt idx="2">
                  <c:v>0.29846855583514015</c:v>
                </c:pt>
                <c:pt idx="3">
                  <c:v>0.26404031880012085</c:v>
                </c:pt>
                <c:pt idx="4">
                  <c:v>0.25280871773393332</c:v>
                </c:pt>
                <c:pt idx="5">
                  <c:v>0.25191342499652025</c:v>
                </c:pt>
                <c:pt idx="6">
                  <c:v>0.2402398497533958</c:v>
                </c:pt>
                <c:pt idx="7">
                  <c:v>0.22569654929136426</c:v>
                </c:pt>
                <c:pt idx="8">
                  <c:v>0.21166847214815662</c:v>
                </c:pt>
                <c:pt idx="9">
                  <c:v>0.20343384216282503</c:v>
                </c:pt>
                <c:pt idx="10">
                  <c:v>0.20206189579126874</c:v>
                </c:pt>
              </c:numCache>
            </c:numRef>
          </c:val>
        </c:ser>
        <c:ser>
          <c:idx val="3"/>
          <c:order val="2"/>
          <c:tx>
            <c:strRef>
              <c:f>Cenários!$A$201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Cenários!$B$201:$L$201</c:f>
              <c:numCache>
                <c:formatCode>0.0%</c:formatCode>
                <c:ptCount val="11"/>
                <c:pt idx="2">
                  <c:v>0.29846855583514015</c:v>
                </c:pt>
                <c:pt idx="3">
                  <c:v>0.26989417715012232</c:v>
                </c:pt>
                <c:pt idx="4">
                  <c:v>0.26554533655317475</c:v>
                </c:pt>
                <c:pt idx="5">
                  <c:v>0.27205377881732656</c:v>
                </c:pt>
                <c:pt idx="6">
                  <c:v>0.26051824192596679</c:v>
                </c:pt>
                <c:pt idx="7">
                  <c:v>0.2455055690887035</c:v>
                </c:pt>
                <c:pt idx="8">
                  <c:v>0.23184741503417569</c:v>
                </c:pt>
                <c:pt idx="9">
                  <c:v>0.22522127748442083</c:v>
                </c:pt>
                <c:pt idx="10">
                  <c:v>0.22577245384339434</c:v>
                </c:pt>
              </c:numCache>
            </c:numRef>
          </c:val>
        </c:ser>
        <c:ser>
          <c:idx val="0"/>
          <c:order val="3"/>
          <c:tx>
            <c:strRef>
              <c:f>Cenários!$A$198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Cenários!$B$198:$L$198</c:f>
              <c:numCache>
                <c:formatCode>0.0%</c:formatCode>
                <c:ptCount val="11"/>
                <c:pt idx="0">
                  <c:v>0.39033598338941999</c:v>
                </c:pt>
                <c:pt idx="1">
                  <c:v>0.34440068116084416</c:v>
                </c:pt>
                <c:pt idx="2">
                  <c:v>0.29846855583514015</c:v>
                </c:pt>
              </c:numCache>
            </c:numRef>
          </c:val>
        </c:ser>
        <c:marker val="1"/>
        <c:axId val="94214784"/>
        <c:axId val="94237056"/>
      </c:lineChart>
      <c:catAx>
        <c:axId val="94214784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37056"/>
        <c:crosses val="autoZero"/>
        <c:auto val="1"/>
        <c:lblAlgn val="ctr"/>
        <c:lblOffset val="100"/>
      </c:catAx>
      <c:valAx>
        <c:axId val="94237056"/>
        <c:scaling>
          <c:orientation val="minMax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14784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Cenários!$A$230</c:f>
              <c:strCache>
                <c:ptCount val="1"/>
                <c:pt idx="0">
                  <c:v>Cenário 1</c:v>
                </c:pt>
              </c:strCache>
            </c:strRef>
          </c:tx>
          <c:marker>
            <c:symbol val="diamond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Cenários!$B$230:$L$230</c:f>
              <c:numCache>
                <c:formatCode>0.0%</c:formatCode>
                <c:ptCount val="11"/>
                <c:pt idx="2">
                  <c:v>0.13315100835201743</c:v>
                </c:pt>
                <c:pt idx="3">
                  <c:v>0.15279945826936817</c:v>
                </c:pt>
                <c:pt idx="4">
                  <c:v>0.18171280296006903</c:v>
                </c:pt>
                <c:pt idx="5">
                  <c:v>0.21818378506540764</c:v>
                </c:pt>
                <c:pt idx="6">
                  <c:v>0.25730209704047363</c:v>
                </c:pt>
                <c:pt idx="7">
                  <c:v>0.28736373774786961</c:v>
                </c:pt>
                <c:pt idx="8">
                  <c:v>0.30935843423085657</c:v>
                </c:pt>
                <c:pt idx="9">
                  <c:v>0.33885178172892949</c:v>
                </c:pt>
                <c:pt idx="10">
                  <c:v>0.38491928402236808</c:v>
                </c:pt>
              </c:numCache>
            </c:numRef>
          </c:val>
        </c:ser>
        <c:ser>
          <c:idx val="2"/>
          <c:order val="1"/>
          <c:tx>
            <c:strRef>
              <c:f>Cenários!$A$231</c:f>
              <c:strCache>
                <c:ptCount val="1"/>
                <c:pt idx="0">
                  <c:v>Cenário 2</c:v>
                </c:pt>
              </c:strCache>
            </c:strRef>
          </c:tx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Cenários!$B$231:$L$231</c:f>
              <c:numCache>
                <c:formatCode>0.0%</c:formatCode>
                <c:ptCount val="11"/>
                <c:pt idx="2">
                  <c:v>0.13315100835201743</c:v>
                </c:pt>
                <c:pt idx="3">
                  <c:v>0.15256770291721783</c:v>
                </c:pt>
                <c:pt idx="4">
                  <c:v>0.18108324512866084</c:v>
                </c:pt>
                <c:pt idx="5">
                  <c:v>0.21691073746775635</c:v>
                </c:pt>
                <c:pt idx="6">
                  <c:v>0.25345716601763985</c:v>
                </c:pt>
                <c:pt idx="7">
                  <c:v>0.28009662591058254</c:v>
                </c:pt>
                <c:pt idx="8">
                  <c:v>0.29826653481841275</c:v>
                </c:pt>
                <c:pt idx="9">
                  <c:v>0.32282133258925078</c:v>
                </c:pt>
                <c:pt idx="10">
                  <c:v>0.36150377199478356</c:v>
                </c:pt>
              </c:numCache>
            </c:numRef>
          </c:val>
        </c:ser>
        <c:ser>
          <c:idx val="3"/>
          <c:order val="2"/>
          <c:tx>
            <c:strRef>
              <c:f>Cenários!$A$232</c:f>
              <c:strCache>
                <c:ptCount val="1"/>
                <c:pt idx="0">
                  <c:v>Cenário 3</c:v>
                </c:pt>
              </c:strCache>
            </c:strRef>
          </c:tx>
          <c:cat>
            <c:numRef>
              <c:f>Cenários!$B$42:$L$42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Cenários!$B$232:$L$232</c:f>
              <c:numCache>
                <c:formatCode>0.0%</c:formatCode>
                <c:ptCount val="11"/>
                <c:pt idx="2">
                  <c:v>0.13315100835201743</c:v>
                </c:pt>
                <c:pt idx="3">
                  <c:v>0.15230986643416333</c:v>
                </c:pt>
                <c:pt idx="4">
                  <c:v>0.18032587715782331</c:v>
                </c:pt>
                <c:pt idx="5">
                  <c:v>0.21531247171859447</c:v>
                </c:pt>
                <c:pt idx="6">
                  <c:v>0.24913057437548453</c:v>
                </c:pt>
                <c:pt idx="7">
                  <c:v>0.27231876654058912</c:v>
                </c:pt>
                <c:pt idx="8">
                  <c:v>0.28673957387413451</c:v>
                </c:pt>
                <c:pt idx="9">
                  <c:v>0.306492899833954</c:v>
                </c:pt>
                <c:pt idx="10">
                  <c:v>0.33811274472581132</c:v>
                </c:pt>
              </c:numCache>
            </c:numRef>
          </c:val>
        </c:ser>
        <c:ser>
          <c:idx val="0"/>
          <c:order val="3"/>
          <c:tx>
            <c:strRef>
              <c:f>Cenários!$A$229</c:f>
              <c:strCache>
                <c:ptCount val="1"/>
                <c:pt idx="0">
                  <c:v>Realizado</c:v>
                </c:pt>
              </c:strCache>
            </c:strRef>
          </c:tx>
          <c:marker>
            <c:symbol val="square"/>
            <c:size val="7"/>
          </c:marker>
          <c:cat>
            <c:numRef>
              <c:f>Cenários!$B$11:$L$11</c:f>
              <c:numCache>
                <c:formatCode>#\ ???/???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Cenários!$B$229:$L$229</c:f>
              <c:numCache>
                <c:formatCode>0.0%</c:formatCode>
                <c:ptCount val="11"/>
                <c:pt idx="0">
                  <c:v>0.1077627551564337</c:v>
                </c:pt>
                <c:pt idx="1">
                  <c:v>0.11948238911443992</c:v>
                </c:pt>
                <c:pt idx="2">
                  <c:v>0.13315100835201743</c:v>
                </c:pt>
              </c:numCache>
            </c:numRef>
          </c:val>
        </c:ser>
        <c:marker val="1"/>
        <c:axId val="94270592"/>
        <c:axId val="94272128"/>
      </c:lineChart>
      <c:catAx>
        <c:axId val="94270592"/>
        <c:scaling>
          <c:orientation val="minMax"/>
        </c:scaling>
        <c:axPos val="b"/>
        <c:numFmt formatCode="#\ ???/???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72128"/>
        <c:crosses val="autoZero"/>
        <c:auto val="1"/>
        <c:lblAlgn val="ctr"/>
        <c:lblOffset val="100"/>
      </c:catAx>
      <c:valAx>
        <c:axId val="94272128"/>
        <c:scaling>
          <c:orientation val="minMax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70592"/>
        <c:crosses val="autoZero"/>
        <c:crossBetween val="between"/>
      </c:valAx>
    </c:plotArea>
    <c:legend>
      <c:legendPos val="b"/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295</xdr:row>
      <xdr:rowOff>57150</xdr:rowOff>
    </xdr:from>
    <xdr:to>
      <xdr:col>9</xdr:col>
      <xdr:colOff>838200</xdr:colOff>
      <xdr:row>320</xdr:row>
      <xdr:rowOff>104775</xdr:rowOff>
    </xdr:to>
    <xdr:graphicFrame macro="">
      <xdr:nvGraphicFramePr>
        <xdr:cNvPr id="246906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15</xdr:row>
      <xdr:rowOff>57150</xdr:rowOff>
    </xdr:from>
    <xdr:to>
      <xdr:col>9</xdr:col>
      <xdr:colOff>1095375</xdr:colOff>
      <xdr:row>40</xdr:row>
      <xdr:rowOff>104775</xdr:rowOff>
    </xdr:to>
    <xdr:graphicFrame macro="">
      <xdr:nvGraphicFramePr>
        <xdr:cNvPr id="246906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9</xdr:col>
      <xdr:colOff>809625</xdr:colOff>
      <xdr:row>71</xdr:row>
      <xdr:rowOff>47625</xdr:rowOff>
    </xdr:to>
    <xdr:graphicFrame macro="">
      <xdr:nvGraphicFramePr>
        <xdr:cNvPr id="246906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77</xdr:row>
      <xdr:rowOff>0</xdr:rowOff>
    </xdr:from>
    <xdr:to>
      <xdr:col>9</xdr:col>
      <xdr:colOff>809625</xdr:colOff>
      <xdr:row>102</xdr:row>
      <xdr:rowOff>47625</xdr:rowOff>
    </xdr:to>
    <xdr:graphicFrame macro="">
      <xdr:nvGraphicFramePr>
        <xdr:cNvPr id="246906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108</xdr:row>
      <xdr:rowOff>66675</xdr:rowOff>
    </xdr:from>
    <xdr:to>
      <xdr:col>9</xdr:col>
      <xdr:colOff>838200</xdr:colOff>
      <xdr:row>133</xdr:row>
      <xdr:rowOff>114300</xdr:rowOff>
    </xdr:to>
    <xdr:graphicFrame macro="">
      <xdr:nvGraphicFramePr>
        <xdr:cNvPr id="246907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139</xdr:row>
      <xdr:rowOff>0</xdr:rowOff>
    </xdr:from>
    <xdr:to>
      <xdr:col>9</xdr:col>
      <xdr:colOff>809625</xdr:colOff>
      <xdr:row>164</xdr:row>
      <xdr:rowOff>47625</xdr:rowOff>
    </xdr:to>
    <xdr:graphicFrame macro="">
      <xdr:nvGraphicFramePr>
        <xdr:cNvPr id="24690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170</xdr:row>
      <xdr:rowOff>0</xdr:rowOff>
    </xdr:from>
    <xdr:to>
      <xdr:col>9</xdr:col>
      <xdr:colOff>809625</xdr:colOff>
      <xdr:row>195</xdr:row>
      <xdr:rowOff>47625</xdr:rowOff>
    </xdr:to>
    <xdr:graphicFrame macro="">
      <xdr:nvGraphicFramePr>
        <xdr:cNvPr id="246907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201</xdr:row>
      <xdr:rowOff>0</xdr:rowOff>
    </xdr:from>
    <xdr:to>
      <xdr:col>9</xdr:col>
      <xdr:colOff>809625</xdr:colOff>
      <xdr:row>226</xdr:row>
      <xdr:rowOff>47625</xdr:rowOff>
    </xdr:to>
    <xdr:graphicFrame macro="">
      <xdr:nvGraphicFramePr>
        <xdr:cNvPr id="246907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232</xdr:row>
      <xdr:rowOff>0</xdr:rowOff>
    </xdr:from>
    <xdr:to>
      <xdr:col>9</xdr:col>
      <xdr:colOff>809625</xdr:colOff>
      <xdr:row>257</xdr:row>
      <xdr:rowOff>47625</xdr:rowOff>
    </xdr:to>
    <xdr:graphicFrame macro="">
      <xdr:nvGraphicFramePr>
        <xdr:cNvPr id="246907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1428750</xdr:colOff>
      <xdr:row>263</xdr:row>
      <xdr:rowOff>66675</xdr:rowOff>
    </xdr:from>
    <xdr:to>
      <xdr:col>9</xdr:col>
      <xdr:colOff>800100</xdr:colOff>
      <xdr:row>288</xdr:row>
      <xdr:rowOff>114300</xdr:rowOff>
    </xdr:to>
    <xdr:graphicFrame macro="">
      <xdr:nvGraphicFramePr>
        <xdr:cNvPr id="24690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19050</xdr:colOff>
      <xdr:row>326</xdr:row>
      <xdr:rowOff>104775</xdr:rowOff>
    </xdr:from>
    <xdr:to>
      <xdr:col>9</xdr:col>
      <xdr:colOff>895350</xdr:colOff>
      <xdr:row>351</xdr:row>
      <xdr:rowOff>123825</xdr:rowOff>
    </xdr:to>
    <xdr:graphicFrame macro="">
      <xdr:nvGraphicFramePr>
        <xdr:cNvPr id="2469076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28575</xdr:colOff>
      <xdr:row>357</xdr:row>
      <xdr:rowOff>0</xdr:rowOff>
    </xdr:from>
    <xdr:to>
      <xdr:col>9</xdr:col>
      <xdr:colOff>866775</xdr:colOff>
      <xdr:row>382</xdr:row>
      <xdr:rowOff>9525</xdr:rowOff>
    </xdr:to>
    <xdr:graphicFrame macro="">
      <xdr:nvGraphicFramePr>
        <xdr:cNvPr id="2469077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66675</xdr:colOff>
      <xdr:row>413</xdr:row>
      <xdr:rowOff>161925</xdr:rowOff>
    </xdr:from>
    <xdr:to>
      <xdr:col>8</xdr:col>
      <xdr:colOff>1133475</xdr:colOff>
      <xdr:row>439</xdr:row>
      <xdr:rowOff>76200</xdr:rowOff>
    </xdr:to>
    <xdr:graphicFrame macro="">
      <xdr:nvGraphicFramePr>
        <xdr:cNvPr id="2469078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9525</xdr:colOff>
      <xdr:row>388</xdr:row>
      <xdr:rowOff>38100</xdr:rowOff>
    </xdr:from>
    <xdr:to>
      <xdr:col>9</xdr:col>
      <xdr:colOff>904875</xdr:colOff>
      <xdr:row>413</xdr:row>
      <xdr:rowOff>57150</xdr:rowOff>
    </xdr:to>
    <xdr:graphicFrame macro="">
      <xdr:nvGraphicFramePr>
        <xdr:cNvPr id="2469079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0</xdr:rowOff>
    </xdr:from>
    <xdr:to>
      <xdr:col>11</xdr:col>
      <xdr:colOff>9525</xdr:colOff>
      <xdr:row>16</xdr:row>
      <xdr:rowOff>66675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16</xdr:row>
      <xdr:rowOff>76200</xdr:rowOff>
    </xdr:from>
    <xdr:to>
      <xdr:col>5</xdr:col>
      <xdr:colOff>304800</xdr:colOff>
      <xdr:row>30</xdr:row>
      <xdr:rowOff>104775</xdr:rowOff>
    </xdr:to>
    <xdr:graphicFrame macro="">
      <xdr:nvGraphicFramePr>
        <xdr:cNvPr id="3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323850</xdr:colOff>
      <xdr:row>16</xdr:row>
      <xdr:rowOff>66675</xdr:rowOff>
    </xdr:from>
    <xdr:to>
      <xdr:col>11</xdr:col>
      <xdr:colOff>9525</xdr:colOff>
      <xdr:row>30</xdr:row>
      <xdr:rowOff>104775</xdr:rowOff>
    </xdr:to>
    <xdr:graphicFrame macro="">
      <xdr:nvGraphicFramePr>
        <xdr:cNvPr id="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30</xdr:row>
      <xdr:rowOff>114300</xdr:rowOff>
    </xdr:from>
    <xdr:to>
      <xdr:col>5</xdr:col>
      <xdr:colOff>304800</xdr:colOff>
      <xdr:row>45</xdr:row>
      <xdr:rowOff>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323850</xdr:colOff>
      <xdr:row>30</xdr:row>
      <xdr:rowOff>114300</xdr:rowOff>
    </xdr:from>
    <xdr:to>
      <xdr:col>11</xdr:col>
      <xdr:colOff>9525</xdr:colOff>
      <xdr:row>45</xdr:row>
      <xdr:rowOff>0</xdr:rowOff>
    </xdr:to>
    <xdr:graphicFrame macro="">
      <xdr:nvGraphicFramePr>
        <xdr:cNvPr id="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</xdr:row>
      <xdr:rowOff>0</xdr:rowOff>
    </xdr:from>
    <xdr:to>
      <xdr:col>5</xdr:col>
      <xdr:colOff>304800</xdr:colOff>
      <xdr:row>16</xdr:row>
      <xdr:rowOff>66675</xdr:rowOff>
    </xdr:to>
    <xdr:graphicFrame macro="">
      <xdr:nvGraphicFramePr>
        <xdr:cNvPr id="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9525</xdr:rowOff>
    </xdr:from>
    <xdr:to>
      <xdr:col>16</xdr:col>
      <xdr:colOff>485775</xdr:colOff>
      <xdr:row>22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0</xdr:row>
      <xdr:rowOff>19049</xdr:rowOff>
    </xdr:from>
    <xdr:to>
      <xdr:col>16</xdr:col>
      <xdr:colOff>438150</xdr:colOff>
      <xdr:row>22</xdr:row>
      <xdr:rowOff>47624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ude.rs.gov.br/" TargetMode="External"/><Relationship Id="rId2" Type="http://schemas.openxmlformats.org/officeDocument/2006/relationships/hyperlink" Target="http://www.saude.rs.gov.br/" TargetMode="External"/><Relationship Id="rId1" Type="http://schemas.openxmlformats.org/officeDocument/2006/relationships/hyperlink" Target="http://www.saude.r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/>
  <dimension ref="A1:W20"/>
  <sheetViews>
    <sheetView zoomScale="70" zoomScaleNormal="70" workbookViewId="0">
      <selection activeCell="C3" sqref="C3"/>
    </sheetView>
  </sheetViews>
  <sheetFormatPr defaultRowHeight="15"/>
  <sheetData>
    <row r="1" spans="1:23" ht="15.75" thickBot="1">
      <c r="A1" t="s">
        <v>28</v>
      </c>
      <c r="M1" t="s">
        <v>29</v>
      </c>
    </row>
    <row r="2" spans="1:23" ht="23.25" customHeight="1" thickBot="1">
      <c r="A2" s="3" t="s">
        <v>25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5">
        <v>2009</v>
      </c>
      <c r="M2" s="3" t="s">
        <v>25</v>
      </c>
      <c r="N2" s="4">
        <v>2000</v>
      </c>
      <c r="O2" s="4">
        <v>2001</v>
      </c>
      <c r="P2" s="4">
        <v>2002</v>
      </c>
      <c r="Q2" s="4">
        <v>2003</v>
      </c>
      <c r="R2" s="4">
        <v>2004</v>
      </c>
      <c r="S2" s="4">
        <v>2005</v>
      </c>
      <c r="T2" s="4">
        <v>2006</v>
      </c>
      <c r="U2" s="4">
        <v>2007</v>
      </c>
      <c r="V2" s="4">
        <v>2008</v>
      </c>
      <c r="W2" s="5">
        <v>2009</v>
      </c>
    </row>
    <row r="3" spans="1:23" ht="26.25">
      <c r="A3" s="8" t="s">
        <v>27</v>
      </c>
      <c r="B3" s="1">
        <v>1480</v>
      </c>
      <c r="C3" s="1">
        <v>1393</v>
      </c>
      <c r="D3" s="1">
        <v>1355</v>
      </c>
      <c r="E3" s="1">
        <v>1332</v>
      </c>
      <c r="F3" s="1">
        <v>1290</v>
      </c>
      <c r="G3" s="1">
        <v>1156</v>
      </c>
      <c r="H3" s="1">
        <v>989</v>
      </c>
      <c r="I3" s="1">
        <v>953</v>
      </c>
      <c r="J3" s="1">
        <v>973</v>
      </c>
      <c r="K3" s="1">
        <v>854</v>
      </c>
      <c r="M3" s="8" t="s">
        <v>27</v>
      </c>
      <c r="N3" s="1">
        <v>1196</v>
      </c>
      <c r="O3" s="1">
        <v>1137</v>
      </c>
      <c r="P3" s="1">
        <v>1074</v>
      </c>
      <c r="Q3" s="1">
        <v>1050</v>
      </c>
      <c r="R3" s="1">
        <v>1030</v>
      </c>
      <c r="S3" s="1">
        <v>857</v>
      </c>
      <c r="T3" s="1">
        <v>866</v>
      </c>
      <c r="U3" s="1">
        <v>748</v>
      </c>
      <c r="V3" s="1">
        <v>751</v>
      </c>
      <c r="W3" s="1">
        <v>688</v>
      </c>
    </row>
    <row r="4" spans="1:23" ht="26.25">
      <c r="A4" s="8" t="s">
        <v>19</v>
      </c>
      <c r="B4" s="1">
        <v>247</v>
      </c>
      <c r="C4" s="1">
        <v>279</v>
      </c>
      <c r="D4" s="1">
        <v>229</v>
      </c>
      <c r="E4" s="1">
        <v>268</v>
      </c>
      <c r="F4" s="1">
        <v>202</v>
      </c>
      <c r="G4" s="1">
        <v>168</v>
      </c>
      <c r="H4" s="1">
        <v>214</v>
      </c>
      <c r="I4" s="1">
        <v>170</v>
      </c>
      <c r="J4" s="1">
        <v>156</v>
      </c>
      <c r="K4" s="1">
        <v>163</v>
      </c>
      <c r="M4" s="8" t="s">
        <v>19</v>
      </c>
      <c r="N4" s="1">
        <v>223</v>
      </c>
      <c r="O4" s="1">
        <v>202</v>
      </c>
      <c r="P4" s="1">
        <v>172</v>
      </c>
      <c r="Q4" s="1">
        <v>189</v>
      </c>
      <c r="R4" s="1">
        <v>177</v>
      </c>
      <c r="S4" s="1">
        <v>161</v>
      </c>
      <c r="T4" s="1">
        <v>144</v>
      </c>
      <c r="U4" s="1">
        <v>130</v>
      </c>
      <c r="V4" s="1">
        <v>122</v>
      </c>
      <c r="W4" s="1">
        <v>111</v>
      </c>
    </row>
    <row r="5" spans="1:23" ht="26.25">
      <c r="A5" s="8" t="s">
        <v>20</v>
      </c>
      <c r="B5" s="1">
        <v>160</v>
      </c>
      <c r="C5" s="1">
        <v>142</v>
      </c>
      <c r="D5" s="1">
        <v>150</v>
      </c>
      <c r="E5" s="1">
        <v>141</v>
      </c>
      <c r="F5" s="1">
        <v>145</v>
      </c>
      <c r="G5" s="1">
        <v>114</v>
      </c>
      <c r="H5" s="1">
        <v>124</v>
      </c>
      <c r="I5" s="1">
        <v>110</v>
      </c>
      <c r="J5" s="1">
        <v>125</v>
      </c>
      <c r="K5" s="1">
        <v>118</v>
      </c>
      <c r="M5" s="8" t="s">
        <v>20</v>
      </c>
      <c r="N5" s="1">
        <v>121</v>
      </c>
      <c r="O5" s="1">
        <v>113</v>
      </c>
      <c r="P5" s="1">
        <v>97</v>
      </c>
      <c r="Q5" s="1">
        <v>109</v>
      </c>
      <c r="R5" s="1">
        <v>109</v>
      </c>
      <c r="S5" s="1">
        <v>92</v>
      </c>
      <c r="T5" s="1">
        <v>100</v>
      </c>
      <c r="U5" s="1">
        <v>76</v>
      </c>
      <c r="V5" s="1">
        <v>86</v>
      </c>
      <c r="W5" s="1">
        <v>69</v>
      </c>
    </row>
    <row r="6" spans="1:23" ht="26.25">
      <c r="A6" s="8" t="s">
        <v>0</v>
      </c>
      <c r="B6" s="1">
        <v>185</v>
      </c>
      <c r="C6" s="1">
        <v>194</v>
      </c>
      <c r="D6" s="1">
        <v>196</v>
      </c>
      <c r="E6" s="1">
        <v>192</v>
      </c>
      <c r="F6" s="1">
        <v>186</v>
      </c>
      <c r="G6" s="1">
        <v>170</v>
      </c>
      <c r="H6" s="1">
        <v>180</v>
      </c>
      <c r="I6" s="1">
        <v>177</v>
      </c>
      <c r="J6" s="1">
        <v>177</v>
      </c>
      <c r="K6" s="1">
        <v>150</v>
      </c>
      <c r="M6" s="8" t="s">
        <v>0</v>
      </c>
      <c r="N6" s="1">
        <v>114</v>
      </c>
      <c r="O6" s="1">
        <v>125</v>
      </c>
      <c r="P6" s="1">
        <v>116</v>
      </c>
      <c r="Q6" s="1">
        <v>119</v>
      </c>
      <c r="R6" s="1">
        <v>110</v>
      </c>
      <c r="S6" s="1">
        <v>127</v>
      </c>
      <c r="T6" s="1">
        <v>111</v>
      </c>
      <c r="U6" s="1">
        <v>106</v>
      </c>
      <c r="V6" s="1">
        <v>95</v>
      </c>
      <c r="W6" s="1">
        <v>109</v>
      </c>
    </row>
    <row r="7" spans="1:23" ht="26.25">
      <c r="A7" s="8" t="s">
        <v>1</v>
      </c>
      <c r="B7" s="1">
        <v>644</v>
      </c>
      <c r="C7" s="1">
        <v>649</v>
      </c>
      <c r="D7" s="1">
        <v>674</v>
      </c>
      <c r="E7" s="1">
        <v>623</v>
      </c>
      <c r="F7" s="1">
        <v>685</v>
      </c>
      <c r="G7" s="1">
        <v>639</v>
      </c>
      <c r="H7" s="1">
        <v>640</v>
      </c>
      <c r="I7" s="1">
        <v>669</v>
      </c>
      <c r="J7" s="1">
        <v>650</v>
      </c>
      <c r="K7" s="1">
        <v>658</v>
      </c>
      <c r="M7" s="8" t="s">
        <v>1</v>
      </c>
      <c r="N7" s="1">
        <v>222</v>
      </c>
      <c r="O7" s="1">
        <v>195</v>
      </c>
      <c r="P7" s="1">
        <v>184</v>
      </c>
      <c r="Q7" s="1">
        <v>194</v>
      </c>
      <c r="R7" s="1">
        <v>201</v>
      </c>
      <c r="S7" s="1">
        <v>207</v>
      </c>
      <c r="T7" s="1">
        <v>186</v>
      </c>
      <c r="U7" s="1">
        <v>193</v>
      </c>
      <c r="V7" s="1">
        <v>172</v>
      </c>
      <c r="W7" s="1">
        <v>220</v>
      </c>
    </row>
    <row r="8" spans="1:23" ht="26.25">
      <c r="A8" s="8" t="s">
        <v>4</v>
      </c>
      <c r="B8" s="1">
        <v>887</v>
      </c>
      <c r="C8" s="1">
        <v>967</v>
      </c>
      <c r="D8" s="2">
        <v>1037</v>
      </c>
      <c r="E8" s="2">
        <v>1005</v>
      </c>
      <c r="F8" s="2">
        <v>1039</v>
      </c>
      <c r="G8" s="2">
        <v>1026</v>
      </c>
      <c r="H8" s="2">
        <v>1057</v>
      </c>
      <c r="I8" s="2">
        <v>1011</v>
      </c>
      <c r="J8" s="2">
        <v>1028</v>
      </c>
      <c r="K8" s="1">
        <v>987</v>
      </c>
      <c r="M8" s="8" t="s">
        <v>4</v>
      </c>
      <c r="N8" s="1">
        <v>254</v>
      </c>
      <c r="O8" s="1">
        <v>262</v>
      </c>
      <c r="P8" s="1">
        <v>258</v>
      </c>
      <c r="Q8" s="1">
        <v>251</v>
      </c>
      <c r="R8" s="1">
        <v>257</v>
      </c>
      <c r="S8" s="1">
        <v>232</v>
      </c>
      <c r="T8" s="1">
        <v>268</v>
      </c>
      <c r="U8" s="1">
        <v>208</v>
      </c>
      <c r="V8" s="1">
        <v>258</v>
      </c>
      <c r="W8" s="1">
        <v>252</v>
      </c>
    </row>
    <row r="9" spans="1:23" ht="26.25">
      <c r="A9" s="8" t="s">
        <v>5</v>
      </c>
      <c r="B9" s="1">
        <v>965</v>
      </c>
      <c r="C9" s="1">
        <v>950</v>
      </c>
      <c r="D9" s="1">
        <v>919</v>
      </c>
      <c r="E9" s="2">
        <v>1004</v>
      </c>
      <c r="F9" s="1">
        <v>957</v>
      </c>
      <c r="G9" s="1">
        <v>951</v>
      </c>
      <c r="H9" s="1">
        <v>933</v>
      </c>
      <c r="I9" s="1">
        <v>996</v>
      </c>
      <c r="J9" s="2">
        <v>1087</v>
      </c>
      <c r="K9" s="2">
        <v>1099</v>
      </c>
      <c r="M9" s="8" t="s">
        <v>5</v>
      </c>
      <c r="N9" s="1">
        <v>283</v>
      </c>
      <c r="O9" s="1">
        <v>281</v>
      </c>
      <c r="P9" s="1">
        <v>318</v>
      </c>
      <c r="Q9" s="1">
        <v>326</v>
      </c>
      <c r="R9" s="1">
        <v>316</v>
      </c>
      <c r="S9" s="1">
        <v>305</v>
      </c>
      <c r="T9" s="1">
        <v>308</v>
      </c>
      <c r="U9" s="1">
        <v>327</v>
      </c>
      <c r="V9" s="1">
        <v>294</v>
      </c>
      <c r="W9" s="1">
        <v>341</v>
      </c>
    </row>
    <row r="10" spans="1:23" ht="26.25">
      <c r="A10" s="8" t="s">
        <v>6</v>
      </c>
      <c r="B10" s="2">
        <v>1095</v>
      </c>
      <c r="C10" s="2">
        <v>1072</v>
      </c>
      <c r="D10" s="2">
        <v>1021</v>
      </c>
      <c r="E10" s="2">
        <v>1051</v>
      </c>
      <c r="F10" s="2">
        <v>1017</v>
      </c>
      <c r="G10" s="1">
        <v>987</v>
      </c>
      <c r="H10" s="1">
        <v>971</v>
      </c>
      <c r="I10" s="2">
        <v>1022</v>
      </c>
      <c r="J10" s="2">
        <v>1036</v>
      </c>
      <c r="K10" s="2">
        <v>1088</v>
      </c>
      <c r="M10" s="8" t="s">
        <v>6</v>
      </c>
      <c r="N10" s="1">
        <v>447</v>
      </c>
      <c r="O10" s="1">
        <v>399</v>
      </c>
      <c r="P10" s="1">
        <v>426</v>
      </c>
      <c r="Q10" s="1">
        <v>399</v>
      </c>
      <c r="R10" s="1">
        <v>397</v>
      </c>
      <c r="S10" s="1">
        <v>364</v>
      </c>
      <c r="T10" s="1">
        <v>390</v>
      </c>
      <c r="U10" s="1">
        <v>399</v>
      </c>
      <c r="V10" s="1">
        <v>404</v>
      </c>
      <c r="W10" s="1">
        <v>433</v>
      </c>
    </row>
    <row r="11" spans="1:23" ht="26.25">
      <c r="A11" s="8" t="s">
        <v>7</v>
      </c>
      <c r="B11" s="2">
        <v>1307</v>
      </c>
      <c r="C11" s="2">
        <v>1364</v>
      </c>
      <c r="D11" s="2">
        <v>1317</v>
      </c>
      <c r="E11" s="2">
        <v>1270</v>
      </c>
      <c r="F11" s="2">
        <v>1295</v>
      </c>
      <c r="G11" s="2">
        <v>1245</v>
      </c>
      <c r="H11" s="2">
        <v>1202</v>
      </c>
      <c r="I11" s="2">
        <v>1244</v>
      </c>
      <c r="J11" s="2">
        <v>1198</v>
      </c>
      <c r="K11" s="2">
        <v>1152</v>
      </c>
      <c r="M11" s="8" t="s">
        <v>7</v>
      </c>
      <c r="N11" s="1">
        <v>594</v>
      </c>
      <c r="O11" s="1">
        <v>556</v>
      </c>
      <c r="P11" s="1">
        <v>565</v>
      </c>
      <c r="Q11" s="1">
        <v>566</v>
      </c>
      <c r="R11" s="1">
        <v>564</v>
      </c>
      <c r="S11" s="1">
        <v>557</v>
      </c>
      <c r="T11" s="1">
        <v>547</v>
      </c>
      <c r="U11" s="1">
        <v>518</v>
      </c>
      <c r="V11" s="1">
        <v>501</v>
      </c>
      <c r="W11" s="1">
        <v>560</v>
      </c>
    </row>
    <row r="12" spans="1:23" ht="26.25">
      <c r="A12" s="8" t="s">
        <v>8</v>
      </c>
      <c r="B12" s="2">
        <v>1743</v>
      </c>
      <c r="C12" s="2">
        <v>1659</v>
      </c>
      <c r="D12" s="2">
        <v>1674</v>
      </c>
      <c r="E12" s="2">
        <v>1748</v>
      </c>
      <c r="F12" s="2">
        <v>1784</v>
      </c>
      <c r="G12" s="2">
        <v>1619</v>
      </c>
      <c r="H12" s="2">
        <v>1596</v>
      </c>
      <c r="I12" s="2">
        <v>1664</v>
      </c>
      <c r="J12" s="2">
        <v>1576</v>
      </c>
      <c r="K12" s="2">
        <v>1543</v>
      </c>
      <c r="M12" s="8" t="s">
        <v>8</v>
      </c>
      <c r="N12" s="1">
        <v>849</v>
      </c>
      <c r="O12" s="1">
        <v>814</v>
      </c>
      <c r="P12" s="1">
        <v>801</v>
      </c>
      <c r="Q12" s="1">
        <v>914</v>
      </c>
      <c r="R12" s="1">
        <v>806</v>
      </c>
      <c r="S12" s="1">
        <v>799</v>
      </c>
      <c r="T12" s="1">
        <v>808</v>
      </c>
      <c r="U12" s="1">
        <v>869</v>
      </c>
      <c r="V12" s="1">
        <v>827</v>
      </c>
      <c r="W12" s="1">
        <v>816</v>
      </c>
    </row>
    <row r="13" spans="1:23" ht="26.25">
      <c r="A13" s="8" t="s">
        <v>9</v>
      </c>
      <c r="B13" s="2">
        <v>2044</v>
      </c>
      <c r="C13" s="2">
        <v>2165</v>
      </c>
      <c r="D13" s="2">
        <v>2106</v>
      </c>
      <c r="E13" s="2">
        <v>2123</v>
      </c>
      <c r="F13" s="2">
        <v>2269</v>
      </c>
      <c r="G13" s="2">
        <v>2139</v>
      </c>
      <c r="H13" s="2">
        <v>2234</v>
      </c>
      <c r="I13" s="2">
        <v>2205</v>
      </c>
      <c r="J13" s="2">
        <v>2174</v>
      </c>
      <c r="K13" s="2">
        <v>2195</v>
      </c>
      <c r="M13" s="8" t="s">
        <v>9</v>
      </c>
      <c r="N13" s="2">
        <v>1104</v>
      </c>
      <c r="O13" s="2">
        <v>1116</v>
      </c>
      <c r="P13" s="2">
        <v>1190</v>
      </c>
      <c r="Q13" s="2">
        <v>1195</v>
      </c>
      <c r="R13" s="2">
        <v>1190</v>
      </c>
      <c r="S13" s="2">
        <v>1192</v>
      </c>
      <c r="T13" s="2">
        <v>1140</v>
      </c>
      <c r="U13" s="2">
        <v>1135</v>
      </c>
      <c r="V13" s="2">
        <v>1140</v>
      </c>
      <c r="W13" s="2">
        <v>1204</v>
      </c>
    </row>
    <row r="14" spans="1:23" ht="26.25">
      <c r="A14" s="8" t="s">
        <v>10</v>
      </c>
      <c r="B14" s="2">
        <v>2612</v>
      </c>
      <c r="C14" s="2">
        <v>2568</v>
      </c>
      <c r="D14" s="2">
        <v>2560</v>
      </c>
      <c r="E14" s="2">
        <v>2598</v>
      </c>
      <c r="F14" s="2">
        <v>2665</v>
      </c>
      <c r="G14" s="2">
        <v>2668</v>
      </c>
      <c r="H14" s="2">
        <v>2718</v>
      </c>
      <c r="I14" s="2">
        <v>2809</v>
      </c>
      <c r="J14" s="2">
        <v>2822</v>
      </c>
      <c r="K14" s="2">
        <v>2824</v>
      </c>
      <c r="M14" s="8" t="s">
        <v>10</v>
      </c>
      <c r="N14" s="2">
        <v>1401</v>
      </c>
      <c r="O14" s="2">
        <v>1389</v>
      </c>
      <c r="P14" s="2">
        <v>1420</v>
      </c>
      <c r="Q14" s="2">
        <v>1367</v>
      </c>
      <c r="R14" s="2">
        <v>1462</v>
      </c>
      <c r="S14" s="2">
        <v>1468</v>
      </c>
      <c r="T14" s="2">
        <v>1549</v>
      </c>
      <c r="U14" s="2">
        <v>1537</v>
      </c>
      <c r="V14" s="2">
        <v>1608</v>
      </c>
      <c r="W14" s="2">
        <v>1538</v>
      </c>
    </row>
    <row r="15" spans="1:23" ht="26.25">
      <c r="A15" s="8" t="s">
        <v>11</v>
      </c>
      <c r="B15" s="2">
        <v>2961</v>
      </c>
      <c r="C15" s="2">
        <v>2946</v>
      </c>
      <c r="D15" s="2">
        <v>2997</v>
      </c>
      <c r="E15" s="2">
        <v>3021</v>
      </c>
      <c r="F15" s="2">
        <v>3170</v>
      </c>
      <c r="G15" s="2">
        <v>3179</v>
      </c>
      <c r="H15" s="2">
        <v>3148</v>
      </c>
      <c r="I15" s="2">
        <v>3272</v>
      </c>
      <c r="J15" s="2">
        <v>3241</v>
      </c>
      <c r="K15" s="2">
        <v>3514</v>
      </c>
      <c r="M15" s="8" t="s">
        <v>11</v>
      </c>
      <c r="N15" s="2">
        <v>1674</v>
      </c>
      <c r="O15" s="2">
        <v>1698</v>
      </c>
      <c r="P15" s="2">
        <v>1709</v>
      </c>
      <c r="Q15" s="2">
        <v>1703</v>
      </c>
      <c r="R15" s="2">
        <v>1740</v>
      </c>
      <c r="S15" s="2">
        <v>1728</v>
      </c>
      <c r="T15" s="2">
        <v>1835</v>
      </c>
      <c r="U15" s="2">
        <v>1921</v>
      </c>
      <c r="V15" s="2">
        <v>1868</v>
      </c>
      <c r="W15" s="2">
        <v>1964</v>
      </c>
    </row>
    <row r="16" spans="1:23" ht="26.25">
      <c r="A16" s="8" t="s">
        <v>12</v>
      </c>
      <c r="B16" s="2">
        <v>3690</v>
      </c>
      <c r="C16" s="2">
        <v>3638</v>
      </c>
      <c r="D16" s="2">
        <v>3623</v>
      </c>
      <c r="E16" s="2">
        <v>3715</v>
      </c>
      <c r="F16" s="2">
        <v>3697</v>
      </c>
      <c r="G16" s="2">
        <v>3611</v>
      </c>
      <c r="H16" s="2">
        <v>3600</v>
      </c>
      <c r="I16" s="2">
        <v>3673</v>
      </c>
      <c r="J16" s="2">
        <v>3733</v>
      </c>
      <c r="K16" s="2">
        <v>3884</v>
      </c>
      <c r="M16" s="8" t="s">
        <v>12</v>
      </c>
      <c r="N16" s="2">
        <v>2276</v>
      </c>
      <c r="O16" s="2">
        <v>2125</v>
      </c>
      <c r="P16" s="2">
        <v>2129</v>
      </c>
      <c r="Q16" s="2">
        <v>2129</v>
      </c>
      <c r="R16" s="2">
        <v>2080</v>
      </c>
      <c r="S16" s="2">
        <v>2020</v>
      </c>
      <c r="T16" s="2">
        <v>2231</v>
      </c>
      <c r="U16" s="2">
        <v>2354</v>
      </c>
      <c r="V16" s="2">
        <v>2205</v>
      </c>
      <c r="W16" s="2">
        <v>2319</v>
      </c>
    </row>
    <row r="17" spans="1:23" ht="26.25">
      <c r="A17" s="8" t="s">
        <v>21</v>
      </c>
      <c r="B17" s="2">
        <v>4148</v>
      </c>
      <c r="C17" s="2">
        <v>4184</v>
      </c>
      <c r="D17" s="2">
        <v>4220</v>
      </c>
      <c r="E17" s="2">
        <v>4285</v>
      </c>
      <c r="F17" s="2">
        <v>4231</v>
      </c>
      <c r="G17" s="2">
        <v>4177</v>
      </c>
      <c r="H17" s="2">
        <v>4319</v>
      </c>
      <c r="I17" s="2">
        <v>4333</v>
      </c>
      <c r="J17" s="2">
        <v>4280</v>
      </c>
      <c r="K17" s="2">
        <v>4364</v>
      </c>
      <c r="M17" s="8" t="s">
        <v>21</v>
      </c>
      <c r="N17" s="2">
        <v>2717</v>
      </c>
      <c r="O17" s="2">
        <v>2761</v>
      </c>
      <c r="P17" s="2">
        <v>2715</v>
      </c>
      <c r="Q17" s="2">
        <v>2709</v>
      </c>
      <c r="R17" s="2">
        <v>2906</v>
      </c>
      <c r="S17" s="2">
        <v>2878</v>
      </c>
      <c r="T17" s="2">
        <v>2824</v>
      </c>
      <c r="U17" s="2">
        <v>2868</v>
      </c>
      <c r="V17" s="2">
        <v>2839</v>
      </c>
      <c r="W17" s="2">
        <v>2832</v>
      </c>
    </row>
    <row r="18" spans="1:23" ht="26.25">
      <c r="A18" s="8" t="s">
        <v>22</v>
      </c>
      <c r="B18" s="2">
        <v>4389</v>
      </c>
      <c r="C18" s="2">
        <v>4629</v>
      </c>
      <c r="D18" s="2">
        <v>4671</v>
      </c>
      <c r="E18" s="2">
        <v>4665</v>
      </c>
      <c r="F18" s="2">
        <v>4787</v>
      </c>
      <c r="G18" s="2">
        <v>4605</v>
      </c>
      <c r="H18" s="2">
        <v>4504</v>
      </c>
      <c r="I18" s="2">
        <v>4736</v>
      </c>
      <c r="J18" s="2">
        <v>4560</v>
      </c>
      <c r="K18" s="2">
        <v>4836</v>
      </c>
      <c r="M18" s="8" t="s">
        <v>22</v>
      </c>
      <c r="N18" s="2">
        <v>3328</v>
      </c>
      <c r="O18" s="2">
        <v>3445</v>
      </c>
      <c r="P18" s="2">
        <v>3478</v>
      </c>
      <c r="Q18" s="2">
        <v>3486</v>
      </c>
      <c r="R18" s="2">
        <v>3634</v>
      </c>
      <c r="S18" s="2">
        <v>3460</v>
      </c>
      <c r="T18" s="2">
        <v>3472</v>
      </c>
      <c r="U18" s="2">
        <v>3719</v>
      </c>
      <c r="V18" s="2">
        <v>3495</v>
      </c>
      <c r="W18" s="2">
        <v>3689</v>
      </c>
    </row>
    <row r="19" spans="1:23" ht="26.25">
      <c r="A19" s="8" t="s">
        <v>23</v>
      </c>
      <c r="B19" s="2">
        <v>3896</v>
      </c>
      <c r="C19" s="2">
        <v>3807</v>
      </c>
      <c r="D19" s="2">
        <v>3946</v>
      </c>
      <c r="E19" s="2">
        <v>4124</v>
      </c>
      <c r="F19" s="2">
        <v>4354</v>
      </c>
      <c r="G19" s="2">
        <v>4461</v>
      </c>
      <c r="H19" s="2">
        <v>4578</v>
      </c>
      <c r="I19" s="2">
        <v>4825</v>
      </c>
      <c r="J19" s="2">
        <v>4677</v>
      </c>
      <c r="K19" s="2">
        <v>4795</v>
      </c>
      <c r="M19" s="8" t="s">
        <v>23</v>
      </c>
      <c r="N19" s="2">
        <v>3696</v>
      </c>
      <c r="O19" s="2">
        <v>3648</v>
      </c>
      <c r="P19" s="2">
        <v>3949</v>
      </c>
      <c r="Q19" s="2">
        <v>3906</v>
      </c>
      <c r="R19" s="2">
        <v>4197</v>
      </c>
      <c r="S19" s="2">
        <v>4200</v>
      </c>
      <c r="T19" s="2">
        <v>4324</v>
      </c>
      <c r="U19" s="2">
        <v>4503</v>
      </c>
      <c r="V19" s="2">
        <v>4358</v>
      </c>
      <c r="W19" s="2">
        <v>4579</v>
      </c>
    </row>
    <row r="20" spans="1:23" ht="26.25">
      <c r="A20" s="8" t="s">
        <v>24</v>
      </c>
      <c r="B20" s="2">
        <v>5904</v>
      </c>
      <c r="C20" s="2">
        <v>6081</v>
      </c>
      <c r="D20" s="2">
        <v>6259</v>
      </c>
      <c r="E20" s="2">
        <v>6614</v>
      </c>
      <c r="F20" s="2">
        <v>6808</v>
      </c>
      <c r="G20" s="2">
        <v>6939</v>
      </c>
      <c r="H20" s="2">
        <v>7059</v>
      </c>
      <c r="I20" s="2">
        <v>7659</v>
      </c>
      <c r="J20" s="2">
        <v>7513</v>
      </c>
      <c r="K20" s="2">
        <v>8008</v>
      </c>
      <c r="M20" s="8" t="s">
        <v>24</v>
      </c>
      <c r="N20" s="2">
        <v>9035</v>
      </c>
      <c r="O20" s="2">
        <v>9278</v>
      </c>
      <c r="P20" s="2">
        <v>9764</v>
      </c>
      <c r="Q20" s="2">
        <v>10094</v>
      </c>
      <c r="R20" s="2">
        <v>10438</v>
      </c>
      <c r="S20" s="2">
        <v>10682</v>
      </c>
      <c r="T20" s="2">
        <v>11132</v>
      </c>
      <c r="U20" s="2">
        <v>12074</v>
      </c>
      <c r="V20" s="2">
        <v>11837</v>
      </c>
      <c r="W20" s="2">
        <v>12756</v>
      </c>
    </row>
  </sheetData>
  <phoneticPr fontId="7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5"/>
  <dimension ref="A1:AI26"/>
  <sheetViews>
    <sheetView workbookViewId="0">
      <selection activeCell="C3" sqref="C3"/>
    </sheetView>
  </sheetViews>
  <sheetFormatPr defaultRowHeight="15"/>
  <sheetData>
    <row r="1" spans="1:35" ht="15.75" thickBot="1">
      <c r="A1" t="s">
        <v>28</v>
      </c>
      <c r="M1" t="s">
        <v>29</v>
      </c>
      <c r="Y1" t="s">
        <v>30</v>
      </c>
    </row>
    <row r="2" spans="1:35" ht="39" thickBot="1">
      <c r="A2" s="3" t="s">
        <v>25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5">
        <v>2009</v>
      </c>
      <c r="M2" s="3" t="s">
        <v>25</v>
      </c>
      <c r="N2" s="4">
        <v>2000</v>
      </c>
      <c r="O2" s="4">
        <v>2001</v>
      </c>
      <c r="P2" s="4">
        <v>2002</v>
      </c>
      <c r="Q2" s="4">
        <v>2003</v>
      </c>
      <c r="R2" s="4">
        <v>2004</v>
      </c>
      <c r="S2" s="4">
        <v>2005</v>
      </c>
      <c r="T2" s="4">
        <v>2006</v>
      </c>
      <c r="U2" s="4">
        <v>2007</v>
      </c>
      <c r="V2" s="4">
        <v>2008</v>
      </c>
      <c r="W2" s="5">
        <v>2009</v>
      </c>
      <c r="Y2" s="3" t="s">
        <v>25</v>
      </c>
      <c r="Z2" s="4">
        <v>2000</v>
      </c>
      <c r="AA2" s="4">
        <v>2001</v>
      </c>
      <c r="AB2" s="4">
        <v>2002</v>
      </c>
      <c r="AC2" s="4">
        <v>2003</v>
      </c>
      <c r="AD2" s="4">
        <v>2004</v>
      </c>
      <c r="AE2" s="4">
        <v>2005</v>
      </c>
      <c r="AF2" s="4">
        <v>2006</v>
      </c>
      <c r="AG2" s="4">
        <v>2007</v>
      </c>
      <c r="AH2" s="4">
        <v>2008</v>
      </c>
      <c r="AI2" s="5">
        <v>2009</v>
      </c>
    </row>
    <row r="3" spans="1:35">
      <c r="A3" s="76" t="s">
        <v>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M3" s="76" t="s">
        <v>14</v>
      </c>
      <c r="N3" s="76"/>
      <c r="O3" s="76"/>
      <c r="P3" s="76"/>
      <c r="Q3" s="76"/>
      <c r="R3" s="76"/>
      <c r="S3" s="76"/>
      <c r="T3" s="76"/>
      <c r="U3" s="76"/>
      <c r="V3" s="76"/>
      <c r="W3" s="76"/>
      <c r="Y3" s="76" t="s">
        <v>14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ht="15" customHeight="1">
      <c r="A4" s="77" t="s">
        <v>15</v>
      </c>
      <c r="B4" s="77"/>
      <c r="C4" s="77"/>
      <c r="D4" s="77"/>
      <c r="E4" s="77"/>
      <c r="F4" s="77"/>
      <c r="G4" s="77"/>
      <c r="H4" s="77"/>
      <c r="I4" s="77"/>
      <c r="J4" s="77"/>
      <c r="K4" s="77"/>
      <c r="M4" s="77" t="s">
        <v>15</v>
      </c>
      <c r="N4" s="77"/>
      <c r="O4" s="77"/>
      <c r="P4" s="77"/>
      <c r="Q4" s="77"/>
      <c r="R4" s="77"/>
      <c r="S4" s="77"/>
      <c r="T4" s="77"/>
      <c r="U4" s="77"/>
      <c r="V4" s="77"/>
      <c r="W4" s="77"/>
      <c r="Y4" s="77" t="s">
        <v>15</v>
      </c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5">
      <c r="A5" s="6" t="s">
        <v>3</v>
      </c>
      <c r="B5" s="7">
        <v>38390</v>
      </c>
      <c r="C5" s="7">
        <v>38741</v>
      </c>
      <c r="D5" s="7">
        <v>38984</v>
      </c>
      <c r="E5" s="7">
        <v>39817</v>
      </c>
      <c r="F5" s="7">
        <v>40619</v>
      </c>
      <c r="G5" s="7">
        <v>39884</v>
      </c>
      <c r="H5" s="7">
        <v>40110</v>
      </c>
      <c r="I5" s="7">
        <v>41600</v>
      </c>
      <c r="J5" s="7">
        <v>41114</v>
      </c>
      <c r="K5" s="7">
        <v>42298</v>
      </c>
      <c r="M5" s="6" t="s">
        <v>3</v>
      </c>
      <c r="N5" s="7">
        <v>29540</v>
      </c>
      <c r="O5" s="7">
        <v>29551</v>
      </c>
      <c r="P5" s="7">
        <v>30370</v>
      </c>
      <c r="Q5" s="7">
        <v>30709</v>
      </c>
      <c r="R5" s="7">
        <v>31615</v>
      </c>
      <c r="S5" s="7">
        <v>31338</v>
      </c>
      <c r="T5" s="7">
        <v>32245</v>
      </c>
      <c r="U5" s="7">
        <v>33694</v>
      </c>
      <c r="V5" s="7">
        <v>32874</v>
      </c>
      <c r="W5" s="7">
        <v>34489</v>
      </c>
      <c r="Y5" s="6" t="s">
        <v>3</v>
      </c>
      <c r="Z5" s="9">
        <v>23</v>
      </c>
      <c r="AA5" s="9">
        <v>4</v>
      </c>
      <c r="AB5" s="9">
        <v>3</v>
      </c>
      <c r="AC5" s="9">
        <v>8</v>
      </c>
      <c r="AD5" s="9">
        <v>8</v>
      </c>
      <c r="AE5" s="9">
        <v>7</v>
      </c>
      <c r="AF5" s="9">
        <v>2</v>
      </c>
      <c r="AG5" s="9">
        <v>11</v>
      </c>
      <c r="AH5" s="9">
        <v>8</v>
      </c>
      <c r="AI5" s="9">
        <v>1</v>
      </c>
    </row>
    <row r="6" spans="1:35" ht="26.25">
      <c r="A6" s="8" t="s">
        <v>16</v>
      </c>
      <c r="B6" s="1">
        <v>690</v>
      </c>
      <c r="C6" s="1">
        <v>641</v>
      </c>
      <c r="D6" s="1">
        <v>617</v>
      </c>
      <c r="E6" s="1">
        <v>567</v>
      </c>
      <c r="F6" s="1">
        <v>637</v>
      </c>
      <c r="G6" s="1">
        <v>555</v>
      </c>
      <c r="H6" s="1">
        <v>493</v>
      </c>
      <c r="I6" s="1">
        <v>453</v>
      </c>
      <c r="J6" s="1">
        <v>486</v>
      </c>
      <c r="K6" s="1">
        <v>420</v>
      </c>
      <c r="M6" s="8" t="s">
        <v>16</v>
      </c>
      <c r="N6" s="1">
        <v>526</v>
      </c>
      <c r="O6" s="1">
        <v>522</v>
      </c>
      <c r="P6" s="1">
        <v>464</v>
      </c>
      <c r="Q6" s="1">
        <v>438</v>
      </c>
      <c r="R6" s="1">
        <v>458</v>
      </c>
      <c r="S6" s="1">
        <v>423</v>
      </c>
      <c r="T6" s="1">
        <v>407</v>
      </c>
      <c r="U6" s="1">
        <v>337</v>
      </c>
      <c r="V6" s="1">
        <v>348</v>
      </c>
      <c r="W6" s="1">
        <v>314</v>
      </c>
      <c r="Y6" s="8" t="s">
        <v>16</v>
      </c>
      <c r="Z6" s="1">
        <v>11</v>
      </c>
      <c r="AA6" s="1">
        <v>4</v>
      </c>
      <c r="AB6" s="1">
        <v>2</v>
      </c>
      <c r="AC6" s="1">
        <v>4</v>
      </c>
      <c r="AD6" s="1">
        <v>7</v>
      </c>
      <c r="AE6" s="1">
        <v>4</v>
      </c>
      <c r="AF6" s="1">
        <v>2</v>
      </c>
      <c r="AG6" s="1">
        <v>5</v>
      </c>
      <c r="AH6" s="1">
        <v>2</v>
      </c>
      <c r="AI6" s="1">
        <v>1</v>
      </c>
    </row>
    <row r="7" spans="1:35" ht="26.25">
      <c r="A7" s="8" t="s">
        <v>17</v>
      </c>
      <c r="B7" s="1">
        <v>248</v>
      </c>
      <c r="C7" s="1">
        <v>246</v>
      </c>
      <c r="D7" s="1">
        <v>225</v>
      </c>
      <c r="E7" s="1">
        <v>231</v>
      </c>
      <c r="F7" s="1">
        <v>237</v>
      </c>
      <c r="G7" s="1">
        <v>211</v>
      </c>
      <c r="H7" s="1">
        <v>162</v>
      </c>
      <c r="I7" s="1">
        <v>177</v>
      </c>
      <c r="J7" s="1">
        <v>182</v>
      </c>
      <c r="K7" s="1">
        <v>162</v>
      </c>
      <c r="M7" s="8" t="s">
        <v>17</v>
      </c>
      <c r="N7" s="1">
        <v>211</v>
      </c>
      <c r="O7" s="1">
        <v>185</v>
      </c>
      <c r="P7" s="1">
        <v>189</v>
      </c>
      <c r="Q7" s="1">
        <v>221</v>
      </c>
      <c r="R7" s="1">
        <v>202</v>
      </c>
      <c r="S7" s="1">
        <v>156</v>
      </c>
      <c r="T7" s="1">
        <v>181</v>
      </c>
      <c r="U7" s="1">
        <v>135</v>
      </c>
      <c r="V7" s="1">
        <v>162</v>
      </c>
      <c r="W7" s="1">
        <v>147</v>
      </c>
      <c r="Y7" s="8" t="s">
        <v>17</v>
      </c>
      <c r="Z7" s="1" t="s">
        <v>26</v>
      </c>
      <c r="AA7" s="1" t="s">
        <v>26</v>
      </c>
      <c r="AB7" s="1" t="s">
        <v>26</v>
      </c>
      <c r="AC7" s="1" t="s">
        <v>26</v>
      </c>
      <c r="AD7" s="1" t="s">
        <v>26</v>
      </c>
      <c r="AE7" s="1">
        <v>1</v>
      </c>
      <c r="AF7" s="1" t="s">
        <v>26</v>
      </c>
      <c r="AG7" s="1" t="s">
        <v>26</v>
      </c>
      <c r="AH7" s="1" t="s">
        <v>26</v>
      </c>
      <c r="AI7" s="1" t="s">
        <v>26</v>
      </c>
    </row>
    <row r="8" spans="1:35" ht="26.25">
      <c r="A8" s="8" t="s">
        <v>18</v>
      </c>
      <c r="B8" s="1">
        <v>535</v>
      </c>
      <c r="C8" s="1">
        <v>504</v>
      </c>
      <c r="D8" s="1">
        <v>512</v>
      </c>
      <c r="E8" s="1">
        <v>532</v>
      </c>
      <c r="F8" s="1">
        <v>412</v>
      </c>
      <c r="G8" s="1">
        <v>387</v>
      </c>
      <c r="H8" s="1">
        <v>333</v>
      </c>
      <c r="I8" s="1">
        <v>320</v>
      </c>
      <c r="J8" s="1">
        <v>304</v>
      </c>
      <c r="K8" s="1">
        <v>271</v>
      </c>
      <c r="M8" s="8" t="s">
        <v>18</v>
      </c>
      <c r="N8" s="1">
        <v>454</v>
      </c>
      <c r="O8" s="1">
        <v>428</v>
      </c>
      <c r="P8" s="1">
        <v>420</v>
      </c>
      <c r="Q8" s="1">
        <v>389</v>
      </c>
      <c r="R8" s="1">
        <v>367</v>
      </c>
      <c r="S8" s="1">
        <v>276</v>
      </c>
      <c r="T8" s="1">
        <v>277</v>
      </c>
      <c r="U8" s="1">
        <v>274</v>
      </c>
      <c r="V8" s="1">
        <v>240</v>
      </c>
      <c r="W8" s="1">
        <v>227</v>
      </c>
      <c r="Y8" s="8" t="s">
        <v>18</v>
      </c>
      <c r="Z8" s="1">
        <v>1</v>
      </c>
      <c r="AA8" s="1" t="s">
        <v>26</v>
      </c>
      <c r="AB8" s="1" t="s">
        <v>26</v>
      </c>
      <c r="AC8" s="1" t="s">
        <v>26</v>
      </c>
      <c r="AD8" s="1" t="s">
        <v>26</v>
      </c>
      <c r="AE8" s="1" t="s">
        <v>26</v>
      </c>
      <c r="AF8" s="1" t="s">
        <v>26</v>
      </c>
      <c r="AG8" s="1" t="s">
        <v>26</v>
      </c>
      <c r="AH8" s="1" t="s">
        <v>26</v>
      </c>
      <c r="AI8" s="1" t="s">
        <v>26</v>
      </c>
    </row>
    <row r="9" spans="1:35" ht="26.25">
      <c r="A9" s="8" t="s">
        <v>19</v>
      </c>
      <c r="B9" s="1">
        <v>247</v>
      </c>
      <c r="C9" s="1">
        <v>279</v>
      </c>
      <c r="D9" s="1">
        <v>229</v>
      </c>
      <c r="E9" s="1">
        <v>268</v>
      </c>
      <c r="F9" s="1">
        <v>202</v>
      </c>
      <c r="G9" s="1">
        <v>168</v>
      </c>
      <c r="H9" s="1">
        <v>214</v>
      </c>
      <c r="I9" s="1">
        <v>170</v>
      </c>
      <c r="J9" s="1">
        <v>156</v>
      </c>
      <c r="K9" s="1">
        <v>163</v>
      </c>
      <c r="M9" s="8" t="s">
        <v>19</v>
      </c>
      <c r="N9" s="1">
        <v>223</v>
      </c>
      <c r="O9" s="1">
        <v>202</v>
      </c>
      <c r="P9" s="1">
        <v>172</v>
      </c>
      <c r="Q9" s="1">
        <v>189</v>
      </c>
      <c r="R9" s="1">
        <v>177</v>
      </c>
      <c r="S9" s="1">
        <v>161</v>
      </c>
      <c r="T9" s="1">
        <v>144</v>
      </c>
      <c r="U9" s="1">
        <v>130</v>
      </c>
      <c r="V9" s="1">
        <v>122</v>
      </c>
      <c r="W9" s="1">
        <v>111</v>
      </c>
      <c r="Y9" s="8" t="s">
        <v>4</v>
      </c>
      <c r="Z9" s="1">
        <v>1</v>
      </c>
      <c r="AA9" s="1" t="s">
        <v>26</v>
      </c>
      <c r="AB9" s="1" t="s">
        <v>26</v>
      </c>
      <c r="AC9" s="1" t="s">
        <v>26</v>
      </c>
      <c r="AD9" s="1" t="s">
        <v>26</v>
      </c>
      <c r="AE9" s="1" t="s">
        <v>26</v>
      </c>
      <c r="AF9" s="1" t="s">
        <v>26</v>
      </c>
      <c r="AG9" s="1" t="s">
        <v>26</v>
      </c>
      <c r="AH9" s="1" t="s">
        <v>26</v>
      </c>
      <c r="AI9" s="1" t="s">
        <v>26</v>
      </c>
    </row>
    <row r="10" spans="1:35" ht="26.25">
      <c r="A10" s="8" t="s">
        <v>20</v>
      </c>
      <c r="B10" s="1">
        <v>160</v>
      </c>
      <c r="C10" s="1">
        <v>142</v>
      </c>
      <c r="D10" s="1">
        <v>150</v>
      </c>
      <c r="E10" s="1">
        <v>141</v>
      </c>
      <c r="F10" s="1">
        <v>145</v>
      </c>
      <c r="G10" s="1">
        <v>114</v>
      </c>
      <c r="H10" s="1">
        <v>124</v>
      </c>
      <c r="I10" s="1">
        <v>110</v>
      </c>
      <c r="J10" s="1">
        <v>125</v>
      </c>
      <c r="K10" s="1">
        <v>118</v>
      </c>
      <c r="M10" s="8" t="s">
        <v>20</v>
      </c>
      <c r="N10" s="1">
        <v>121</v>
      </c>
      <c r="O10" s="1">
        <v>113</v>
      </c>
      <c r="P10" s="1">
        <v>97</v>
      </c>
      <c r="Q10" s="1">
        <v>109</v>
      </c>
      <c r="R10" s="1">
        <v>109</v>
      </c>
      <c r="S10" s="1">
        <v>92</v>
      </c>
      <c r="T10" s="1">
        <v>100</v>
      </c>
      <c r="U10" s="1">
        <v>76</v>
      </c>
      <c r="V10" s="1">
        <v>86</v>
      </c>
      <c r="W10" s="1">
        <v>69</v>
      </c>
      <c r="Y10" s="8" t="s">
        <v>7</v>
      </c>
      <c r="Z10" s="1">
        <v>1</v>
      </c>
      <c r="AA10" s="1" t="s">
        <v>26</v>
      </c>
      <c r="AB10" s="1" t="s">
        <v>26</v>
      </c>
      <c r="AC10" s="1" t="s">
        <v>26</v>
      </c>
      <c r="AD10" s="1" t="s">
        <v>26</v>
      </c>
      <c r="AE10" s="1" t="s">
        <v>26</v>
      </c>
      <c r="AF10" s="1" t="s">
        <v>26</v>
      </c>
      <c r="AG10" s="1" t="s">
        <v>26</v>
      </c>
      <c r="AH10" s="1" t="s">
        <v>26</v>
      </c>
      <c r="AI10" s="1" t="s">
        <v>26</v>
      </c>
    </row>
    <row r="11" spans="1:35" ht="26.25">
      <c r="A11" s="8" t="s">
        <v>0</v>
      </c>
      <c r="B11" s="1">
        <v>185</v>
      </c>
      <c r="C11" s="1">
        <v>194</v>
      </c>
      <c r="D11" s="1">
        <v>196</v>
      </c>
      <c r="E11" s="1">
        <v>192</v>
      </c>
      <c r="F11" s="1">
        <v>186</v>
      </c>
      <c r="G11" s="1">
        <v>170</v>
      </c>
      <c r="H11" s="1">
        <v>180</v>
      </c>
      <c r="I11" s="1">
        <v>177</v>
      </c>
      <c r="J11" s="1">
        <v>177</v>
      </c>
      <c r="K11" s="1">
        <v>150</v>
      </c>
      <c r="M11" s="8" t="s">
        <v>0</v>
      </c>
      <c r="N11" s="1">
        <v>114</v>
      </c>
      <c r="O11" s="1">
        <v>125</v>
      </c>
      <c r="P11" s="1">
        <v>116</v>
      </c>
      <c r="Q11" s="1">
        <v>119</v>
      </c>
      <c r="R11" s="1">
        <v>110</v>
      </c>
      <c r="S11" s="1">
        <v>127</v>
      </c>
      <c r="T11" s="1">
        <v>111</v>
      </c>
      <c r="U11" s="1">
        <v>106</v>
      </c>
      <c r="V11" s="1">
        <v>95</v>
      </c>
      <c r="W11" s="1">
        <v>109</v>
      </c>
      <c r="Y11" s="8" t="s">
        <v>8</v>
      </c>
      <c r="Z11" s="1" t="s">
        <v>26</v>
      </c>
      <c r="AA11" s="1" t="s">
        <v>26</v>
      </c>
      <c r="AB11" s="1" t="s">
        <v>26</v>
      </c>
      <c r="AC11" s="1">
        <v>1</v>
      </c>
      <c r="AD11" s="1" t="s">
        <v>26</v>
      </c>
      <c r="AE11" s="1" t="s">
        <v>26</v>
      </c>
      <c r="AF11" s="1" t="s">
        <v>26</v>
      </c>
      <c r="AG11" s="1" t="s">
        <v>26</v>
      </c>
      <c r="AH11" s="1" t="s">
        <v>26</v>
      </c>
      <c r="AI11" s="1" t="s">
        <v>26</v>
      </c>
    </row>
    <row r="12" spans="1:35" ht="26.25">
      <c r="A12" s="8" t="s">
        <v>1</v>
      </c>
      <c r="B12" s="1">
        <v>644</v>
      </c>
      <c r="C12" s="1">
        <v>649</v>
      </c>
      <c r="D12" s="1">
        <v>674</v>
      </c>
      <c r="E12" s="1">
        <v>623</v>
      </c>
      <c r="F12" s="1">
        <v>685</v>
      </c>
      <c r="G12" s="1">
        <v>639</v>
      </c>
      <c r="H12" s="1">
        <v>640</v>
      </c>
      <c r="I12" s="1">
        <v>669</v>
      </c>
      <c r="J12" s="1">
        <v>650</v>
      </c>
      <c r="K12" s="1">
        <v>658</v>
      </c>
      <c r="M12" s="8" t="s">
        <v>1</v>
      </c>
      <c r="N12" s="1">
        <v>222</v>
      </c>
      <c r="O12" s="1">
        <v>195</v>
      </c>
      <c r="P12" s="1">
        <v>184</v>
      </c>
      <c r="Q12" s="1">
        <v>194</v>
      </c>
      <c r="R12" s="1">
        <v>201</v>
      </c>
      <c r="S12" s="1">
        <v>207</v>
      </c>
      <c r="T12" s="1">
        <v>186</v>
      </c>
      <c r="U12" s="1">
        <v>193</v>
      </c>
      <c r="V12" s="1">
        <v>172</v>
      </c>
      <c r="W12" s="1">
        <v>220</v>
      </c>
      <c r="Y12" s="8" t="s">
        <v>10</v>
      </c>
      <c r="Z12" s="1" t="s">
        <v>26</v>
      </c>
      <c r="AA12" s="1" t="s">
        <v>26</v>
      </c>
      <c r="AB12" s="1" t="s">
        <v>26</v>
      </c>
      <c r="AC12" s="1" t="s">
        <v>26</v>
      </c>
      <c r="AD12" s="1" t="s">
        <v>26</v>
      </c>
      <c r="AE12" s="1" t="s">
        <v>26</v>
      </c>
      <c r="AF12" s="1" t="s">
        <v>26</v>
      </c>
      <c r="AG12" s="1">
        <v>1</v>
      </c>
      <c r="AH12" s="1" t="s">
        <v>26</v>
      </c>
      <c r="AI12" s="1" t="s">
        <v>26</v>
      </c>
    </row>
    <row r="13" spans="1:35" ht="26.25">
      <c r="A13" s="8" t="s">
        <v>4</v>
      </c>
      <c r="B13" s="1">
        <v>887</v>
      </c>
      <c r="C13" s="1">
        <v>967</v>
      </c>
      <c r="D13" s="2">
        <v>1037</v>
      </c>
      <c r="E13" s="2">
        <v>1005</v>
      </c>
      <c r="F13" s="2">
        <v>1039</v>
      </c>
      <c r="G13" s="2">
        <v>1026</v>
      </c>
      <c r="H13" s="2">
        <v>1057</v>
      </c>
      <c r="I13" s="2">
        <v>1011</v>
      </c>
      <c r="J13" s="2">
        <v>1028</v>
      </c>
      <c r="K13" s="1">
        <v>987</v>
      </c>
      <c r="M13" s="8" t="s">
        <v>4</v>
      </c>
      <c r="N13" s="1">
        <v>254</v>
      </c>
      <c r="O13" s="1">
        <v>262</v>
      </c>
      <c r="P13" s="1">
        <v>258</v>
      </c>
      <c r="Q13" s="1">
        <v>251</v>
      </c>
      <c r="R13" s="1">
        <v>257</v>
      </c>
      <c r="S13" s="1">
        <v>232</v>
      </c>
      <c r="T13" s="1">
        <v>268</v>
      </c>
      <c r="U13" s="1">
        <v>208</v>
      </c>
      <c r="V13" s="1">
        <v>258</v>
      </c>
      <c r="W13" s="1">
        <v>252</v>
      </c>
      <c r="Y13" s="8" t="s">
        <v>11</v>
      </c>
      <c r="Z13" s="1">
        <v>1</v>
      </c>
      <c r="AA13" s="1" t="s">
        <v>26</v>
      </c>
      <c r="AB13" s="1" t="s">
        <v>26</v>
      </c>
      <c r="AC13" s="1" t="s">
        <v>26</v>
      </c>
      <c r="AD13" s="1" t="s">
        <v>26</v>
      </c>
      <c r="AE13" s="1" t="s">
        <v>26</v>
      </c>
      <c r="AF13" s="1" t="s">
        <v>26</v>
      </c>
      <c r="AG13" s="1" t="s">
        <v>26</v>
      </c>
      <c r="AH13" s="1" t="s">
        <v>26</v>
      </c>
      <c r="AI13" s="1" t="s">
        <v>26</v>
      </c>
    </row>
    <row r="14" spans="1:35" ht="26.25">
      <c r="A14" s="8" t="s">
        <v>5</v>
      </c>
      <c r="B14" s="1">
        <v>965</v>
      </c>
      <c r="C14" s="1">
        <v>950</v>
      </c>
      <c r="D14" s="1">
        <v>919</v>
      </c>
      <c r="E14" s="2">
        <v>1004</v>
      </c>
      <c r="F14" s="1">
        <v>957</v>
      </c>
      <c r="G14" s="1">
        <v>951</v>
      </c>
      <c r="H14" s="1">
        <v>933</v>
      </c>
      <c r="I14" s="1">
        <v>996</v>
      </c>
      <c r="J14" s="2">
        <v>1087</v>
      </c>
      <c r="K14" s="2">
        <v>1099</v>
      </c>
      <c r="M14" s="8" t="s">
        <v>5</v>
      </c>
      <c r="N14" s="1">
        <v>283</v>
      </c>
      <c r="O14" s="1">
        <v>281</v>
      </c>
      <c r="P14" s="1">
        <v>318</v>
      </c>
      <c r="Q14" s="1">
        <v>326</v>
      </c>
      <c r="R14" s="1">
        <v>316</v>
      </c>
      <c r="S14" s="1">
        <v>305</v>
      </c>
      <c r="T14" s="1">
        <v>308</v>
      </c>
      <c r="U14" s="1">
        <v>327</v>
      </c>
      <c r="V14" s="1">
        <v>294</v>
      </c>
      <c r="W14" s="1">
        <v>341</v>
      </c>
      <c r="Y14" s="8" t="s">
        <v>21</v>
      </c>
      <c r="Z14" s="1">
        <v>1</v>
      </c>
      <c r="AA14" s="1" t="s">
        <v>26</v>
      </c>
      <c r="AB14" s="1" t="s">
        <v>26</v>
      </c>
      <c r="AC14" s="1" t="s">
        <v>26</v>
      </c>
      <c r="AD14" s="1" t="s">
        <v>26</v>
      </c>
      <c r="AE14" s="1" t="s">
        <v>26</v>
      </c>
      <c r="AF14" s="1" t="s">
        <v>26</v>
      </c>
      <c r="AG14" s="1" t="s">
        <v>26</v>
      </c>
      <c r="AH14" s="1" t="s">
        <v>26</v>
      </c>
      <c r="AI14" s="1" t="s">
        <v>26</v>
      </c>
    </row>
    <row r="15" spans="1:35" ht="26.25">
      <c r="A15" s="8" t="s">
        <v>6</v>
      </c>
      <c r="B15" s="2">
        <v>1095</v>
      </c>
      <c r="C15" s="2">
        <v>1072</v>
      </c>
      <c r="D15" s="2">
        <v>1021</v>
      </c>
      <c r="E15" s="2">
        <v>1051</v>
      </c>
      <c r="F15" s="2">
        <v>1017</v>
      </c>
      <c r="G15" s="1">
        <v>987</v>
      </c>
      <c r="H15" s="1">
        <v>971</v>
      </c>
      <c r="I15" s="2">
        <v>1022</v>
      </c>
      <c r="J15" s="2">
        <v>1036</v>
      </c>
      <c r="K15" s="2">
        <v>1088</v>
      </c>
      <c r="M15" s="8" t="s">
        <v>6</v>
      </c>
      <c r="N15" s="1">
        <v>447</v>
      </c>
      <c r="O15" s="1">
        <v>399</v>
      </c>
      <c r="P15" s="1">
        <v>426</v>
      </c>
      <c r="Q15" s="1">
        <v>399</v>
      </c>
      <c r="R15" s="1">
        <v>397</v>
      </c>
      <c r="S15" s="1">
        <v>364</v>
      </c>
      <c r="T15" s="1">
        <v>390</v>
      </c>
      <c r="U15" s="1">
        <v>399</v>
      </c>
      <c r="V15" s="1">
        <v>404</v>
      </c>
      <c r="W15" s="1">
        <v>433</v>
      </c>
      <c r="Y15" s="8" t="s">
        <v>23</v>
      </c>
      <c r="Z15" s="1">
        <v>2</v>
      </c>
      <c r="AA15" s="1" t="s">
        <v>26</v>
      </c>
      <c r="AB15" s="1" t="s">
        <v>26</v>
      </c>
      <c r="AC15" s="1" t="s">
        <v>26</v>
      </c>
      <c r="AD15" s="1" t="s">
        <v>26</v>
      </c>
      <c r="AE15" s="1" t="s">
        <v>26</v>
      </c>
      <c r="AF15" s="1" t="s">
        <v>26</v>
      </c>
      <c r="AG15" s="1" t="s">
        <v>26</v>
      </c>
      <c r="AH15" s="1" t="s">
        <v>26</v>
      </c>
      <c r="AI15" s="1" t="s">
        <v>26</v>
      </c>
    </row>
    <row r="16" spans="1:35" ht="26.25">
      <c r="A16" s="8" t="s">
        <v>7</v>
      </c>
      <c r="B16" s="2">
        <v>1307</v>
      </c>
      <c r="C16" s="2">
        <v>1364</v>
      </c>
      <c r="D16" s="2">
        <v>1317</v>
      </c>
      <c r="E16" s="2">
        <v>1270</v>
      </c>
      <c r="F16" s="2">
        <v>1295</v>
      </c>
      <c r="G16" s="2">
        <v>1245</v>
      </c>
      <c r="H16" s="2">
        <v>1202</v>
      </c>
      <c r="I16" s="2">
        <v>1244</v>
      </c>
      <c r="J16" s="2">
        <v>1198</v>
      </c>
      <c r="K16" s="2">
        <v>1152</v>
      </c>
      <c r="M16" s="8" t="s">
        <v>7</v>
      </c>
      <c r="N16" s="1">
        <v>594</v>
      </c>
      <c r="O16" s="1">
        <v>556</v>
      </c>
      <c r="P16" s="1">
        <v>565</v>
      </c>
      <c r="Q16" s="1">
        <v>566</v>
      </c>
      <c r="R16" s="1">
        <v>564</v>
      </c>
      <c r="S16" s="1">
        <v>557</v>
      </c>
      <c r="T16" s="1">
        <v>547</v>
      </c>
      <c r="U16" s="1">
        <v>518</v>
      </c>
      <c r="V16" s="1">
        <v>501</v>
      </c>
      <c r="W16" s="1">
        <v>560</v>
      </c>
      <c r="Y16" s="8" t="s">
        <v>13</v>
      </c>
      <c r="Z16" s="1">
        <v>5</v>
      </c>
      <c r="AA16" s="1" t="s">
        <v>26</v>
      </c>
      <c r="AB16" s="1">
        <v>1</v>
      </c>
      <c r="AC16" s="1">
        <v>3</v>
      </c>
      <c r="AD16" s="1">
        <v>1</v>
      </c>
      <c r="AE16" s="1">
        <v>2</v>
      </c>
      <c r="AF16" s="1" t="s">
        <v>26</v>
      </c>
      <c r="AG16" s="1">
        <v>5</v>
      </c>
      <c r="AH16" s="1">
        <v>6</v>
      </c>
      <c r="AI16" s="1" t="s">
        <v>26</v>
      </c>
    </row>
    <row r="17" spans="1:23" ht="26.25">
      <c r="A17" s="8" t="s">
        <v>8</v>
      </c>
      <c r="B17" s="2">
        <v>1743</v>
      </c>
      <c r="C17" s="2">
        <v>1659</v>
      </c>
      <c r="D17" s="2">
        <v>1674</v>
      </c>
      <c r="E17" s="2">
        <v>1748</v>
      </c>
      <c r="F17" s="2">
        <v>1784</v>
      </c>
      <c r="G17" s="2">
        <v>1619</v>
      </c>
      <c r="H17" s="2">
        <v>1596</v>
      </c>
      <c r="I17" s="2">
        <v>1664</v>
      </c>
      <c r="J17" s="2">
        <v>1576</v>
      </c>
      <c r="K17" s="2">
        <v>1543</v>
      </c>
      <c r="M17" s="8" t="s">
        <v>8</v>
      </c>
      <c r="N17" s="1">
        <v>849</v>
      </c>
      <c r="O17" s="1">
        <v>814</v>
      </c>
      <c r="P17" s="1">
        <v>801</v>
      </c>
      <c r="Q17" s="1">
        <v>914</v>
      </c>
      <c r="R17" s="1">
        <v>806</v>
      </c>
      <c r="S17" s="1">
        <v>799</v>
      </c>
      <c r="T17" s="1">
        <v>808</v>
      </c>
      <c r="U17" s="1">
        <v>869</v>
      </c>
      <c r="V17" s="1">
        <v>827</v>
      </c>
      <c r="W17" s="1">
        <v>816</v>
      </c>
    </row>
    <row r="18" spans="1:23" ht="26.25">
      <c r="A18" s="8" t="s">
        <v>9</v>
      </c>
      <c r="B18" s="2">
        <v>2044</v>
      </c>
      <c r="C18" s="2">
        <v>2165</v>
      </c>
      <c r="D18" s="2">
        <v>2106</v>
      </c>
      <c r="E18" s="2">
        <v>2123</v>
      </c>
      <c r="F18" s="2">
        <v>2269</v>
      </c>
      <c r="G18" s="2">
        <v>2139</v>
      </c>
      <c r="H18" s="2">
        <v>2234</v>
      </c>
      <c r="I18" s="2">
        <v>2205</v>
      </c>
      <c r="J18" s="2">
        <v>2174</v>
      </c>
      <c r="K18" s="2">
        <v>2195</v>
      </c>
      <c r="M18" s="8" t="s">
        <v>9</v>
      </c>
      <c r="N18" s="2">
        <v>1104</v>
      </c>
      <c r="O18" s="2">
        <v>1116</v>
      </c>
      <c r="P18" s="2">
        <v>1190</v>
      </c>
      <c r="Q18" s="2">
        <v>1195</v>
      </c>
      <c r="R18" s="2">
        <v>1190</v>
      </c>
      <c r="S18" s="2">
        <v>1192</v>
      </c>
      <c r="T18" s="2">
        <v>1140</v>
      </c>
      <c r="U18" s="2">
        <v>1135</v>
      </c>
      <c r="V18" s="2">
        <v>1140</v>
      </c>
      <c r="W18" s="2">
        <v>1204</v>
      </c>
    </row>
    <row r="19" spans="1:23" ht="26.25">
      <c r="A19" s="8" t="s">
        <v>10</v>
      </c>
      <c r="B19" s="2">
        <v>2612</v>
      </c>
      <c r="C19" s="2">
        <v>2568</v>
      </c>
      <c r="D19" s="2">
        <v>2560</v>
      </c>
      <c r="E19" s="2">
        <v>2598</v>
      </c>
      <c r="F19" s="2">
        <v>2665</v>
      </c>
      <c r="G19" s="2">
        <v>2668</v>
      </c>
      <c r="H19" s="2">
        <v>2718</v>
      </c>
      <c r="I19" s="2">
        <v>2809</v>
      </c>
      <c r="J19" s="2">
        <v>2822</v>
      </c>
      <c r="K19" s="2">
        <v>2824</v>
      </c>
      <c r="M19" s="8" t="s">
        <v>10</v>
      </c>
      <c r="N19" s="2">
        <v>1401</v>
      </c>
      <c r="O19" s="2">
        <v>1389</v>
      </c>
      <c r="P19" s="2">
        <v>1420</v>
      </c>
      <c r="Q19" s="2">
        <v>1367</v>
      </c>
      <c r="R19" s="2">
        <v>1462</v>
      </c>
      <c r="S19" s="2">
        <v>1468</v>
      </c>
      <c r="T19" s="2">
        <v>1549</v>
      </c>
      <c r="U19" s="2">
        <v>1537</v>
      </c>
      <c r="V19" s="2">
        <v>1608</v>
      </c>
      <c r="W19" s="2">
        <v>1538</v>
      </c>
    </row>
    <row r="20" spans="1:23" ht="26.25">
      <c r="A20" s="8" t="s">
        <v>11</v>
      </c>
      <c r="B20" s="2">
        <v>2961</v>
      </c>
      <c r="C20" s="2">
        <v>2946</v>
      </c>
      <c r="D20" s="2">
        <v>2997</v>
      </c>
      <c r="E20" s="2">
        <v>3021</v>
      </c>
      <c r="F20" s="2">
        <v>3170</v>
      </c>
      <c r="G20" s="2">
        <v>3179</v>
      </c>
      <c r="H20" s="2">
        <v>3148</v>
      </c>
      <c r="I20" s="2">
        <v>3272</v>
      </c>
      <c r="J20" s="2">
        <v>3241</v>
      </c>
      <c r="K20" s="2">
        <v>3514</v>
      </c>
      <c r="M20" s="8" t="s">
        <v>11</v>
      </c>
      <c r="N20" s="2">
        <v>1674</v>
      </c>
      <c r="O20" s="2">
        <v>1698</v>
      </c>
      <c r="P20" s="2">
        <v>1709</v>
      </c>
      <c r="Q20" s="2">
        <v>1703</v>
      </c>
      <c r="R20" s="2">
        <v>1740</v>
      </c>
      <c r="S20" s="2">
        <v>1728</v>
      </c>
      <c r="T20" s="2">
        <v>1835</v>
      </c>
      <c r="U20" s="2">
        <v>1921</v>
      </c>
      <c r="V20" s="2">
        <v>1868</v>
      </c>
      <c r="W20" s="2">
        <v>1964</v>
      </c>
    </row>
    <row r="21" spans="1:23" ht="26.25">
      <c r="A21" s="8" t="s">
        <v>12</v>
      </c>
      <c r="B21" s="2">
        <v>3690</v>
      </c>
      <c r="C21" s="2">
        <v>3638</v>
      </c>
      <c r="D21" s="2">
        <v>3623</v>
      </c>
      <c r="E21" s="2">
        <v>3715</v>
      </c>
      <c r="F21" s="2">
        <v>3697</v>
      </c>
      <c r="G21" s="2">
        <v>3611</v>
      </c>
      <c r="H21" s="2">
        <v>3600</v>
      </c>
      <c r="I21" s="2">
        <v>3673</v>
      </c>
      <c r="J21" s="2">
        <v>3733</v>
      </c>
      <c r="K21" s="2">
        <v>3884</v>
      </c>
      <c r="M21" s="8" t="s">
        <v>12</v>
      </c>
      <c r="N21" s="2">
        <v>2276</v>
      </c>
      <c r="O21" s="2">
        <v>2125</v>
      </c>
      <c r="P21" s="2">
        <v>2129</v>
      </c>
      <c r="Q21" s="2">
        <v>2129</v>
      </c>
      <c r="R21" s="2">
        <v>2080</v>
      </c>
      <c r="S21" s="2">
        <v>2020</v>
      </c>
      <c r="T21" s="2">
        <v>2231</v>
      </c>
      <c r="U21" s="2">
        <v>2354</v>
      </c>
      <c r="V21" s="2">
        <v>2205</v>
      </c>
      <c r="W21" s="2">
        <v>2319</v>
      </c>
    </row>
    <row r="22" spans="1:23" ht="26.25">
      <c r="A22" s="8" t="s">
        <v>21</v>
      </c>
      <c r="B22" s="2">
        <v>4148</v>
      </c>
      <c r="C22" s="2">
        <v>4184</v>
      </c>
      <c r="D22" s="2">
        <v>4220</v>
      </c>
      <c r="E22" s="2">
        <v>4285</v>
      </c>
      <c r="F22" s="2">
        <v>4231</v>
      </c>
      <c r="G22" s="2">
        <v>4177</v>
      </c>
      <c r="H22" s="2">
        <v>4319</v>
      </c>
      <c r="I22" s="2">
        <v>4333</v>
      </c>
      <c r="J22" s="2">
        <v>4280</v>
      </c>
      <c r="K22" s="2">
        <v>4364</v>
      </c>
      <c r="M22" s="8" t="s">
        <v>21</v>
      </c>
      <c r="N22" s="2">
        <v>2717</v>
      </c>
      <c r="O22" s="2">
        <v>2761</v>
      </c>
      <c r="P22" s="2">
        <v>2715</v>
      </c>
      <c r="Q22" s="2">
        <v>2709</v>
      </c>
      <c r="R22" s="2">
        <v>2906</v>
      </c>
      <c r="S22" s="2">
        <v>2878</v>
      </c>
      <c r="T22" s="2">
        <v>2824</v>
      </c>
      <c r="U22" s="2">
        <v>2868</v>
      </c>
      <c r="V22" s="2">
        <v>2839</v>
      </c>
      <c r="W22" s="2">
        <v>2832</v>
      </c>
    </row>
    <row r="23" spans="1:23" ht="26.25">
      <c r="A23" s="8" t="s">
        <v>22</v>
      </c>
      <c r="B23" s="2">
        <v>4389</v>
      </c>
      <c r="C23" s="2">
        <v>4629</v>
      </c>
      <c r="D23" s="2">
        <v>4671</v>
      </c>
      <c r="E23" s="2">
        <v>4665</v>
      </c>
      <c r="F23" s="2">
        <v>4787</v>
      </c>
      <c r="G23" s="2">
        <v>4605</v>
      </c>
      <c r="H23" s="2">
        <v>4504</v>
      </c>
      <c r="I23" s="2">
        <v>4736</v>
      </c>
      <c r="J23" s="2">
        <v>4560</v>
      </c>
      <c r="K23" s="2">
        <v>4836</v>
      </c>
      <c r="M23" s="8" t="s">
        <v>22</v>
      </c>
      <c r="N23" s="2">
        <v>3328</v>
      </c>
      <c r="O23" s="2">
        <v>3445</v>
      </c>
      <c r="P23" s="2">
        <v>3478</v>
      </c>
      <c r="Q23" s="2">
        <v>3486</v>
      </c>
      <c r="R23" s="2">
        <v>3634</v>
      </c>
      <c r="S23" s="2">
        <v>3460</v>
      </c>
      <c r="T23" s="2">
        <v>3472</v>
      </c>
      <c r="U23" s="2">
        <v>3719</v>
      </c>
      <c r="V23" s="2">
        <v>3495</v>
      </c>
      <c r="W23" s="2">
        <v>3689</v>
      </c>
    </row>
    <row r="24" spans="1:23" ht="26.25">
      <c r="A24" s="8" t="s">
        <v>23</v>
      </c>
      <c r="B24" s="2">
        <v>3896</v>
      </c>
      <c r="C24" s="2">
        <v>3807</v>
      </c>
      <c r="D24" s="2">
        <v>3946</v>
      </c>
      <c r="E24" s="2">
        <v>4124</v>
      </c>
      <c r="F24" s="2">
        <v>4354</v>
      </c>
      <c r="G24" s="2">
        <v>4461</v>
      </c>
      <c r="H24" s="2">
        <v>4578</v>
      </c>
      <c r="I24" s="2">
        <v>4825</v>
      </c>
      <c r="J24" s="2">
        <v>4677</v>
      </c>
      <c r="K24" s="2">
        <v>4795</v>
      </c>
      <c r="M24" s="8" t="s">
        <v>23</v>
      </c>
      <c r="N24" s="2">
        <v>3696</v>
      </c>
      <c r="O24" s="2">
        <v>3648</v>
      </c>
      <c r="P24" s="2">
        <v>3949</v>
      </c>
      <c r="Q24" s="2">
        <v>3906</v>
      </c>
      <c r="R24" s="2">
        <v>4197</v>
      </c>
      <c r="S24" s="2">
        <v>4200</v>
      </c>
      <c r="T24" s="2">
        <v>4324</v>
      </c>
      <c r="U24" s="2">
        <v>4503</v>
      </c>
      <c r="V24" s="2">
        <v>4358</v>
      </c>
      <c r="W24" s="2">
        <v>4579</v>
      </c>
    </row>
    <row r="25" spans="1:23" ht="26.25">
      <c r="A25" s="8" t="s">
        <v>24</v>
      </c>
      <c r="B25" s="2">
        <v>5904</v>
      </c>
      <c r="C25" s="2">
        <v>6081</v>
      </c>
      <c r="D25" s="2">
        <v>6259</v>
      </c>
      <c r="E25" s="2">
        <v>6614</v>
      </c>
      <c r="F25" s="2">
        <v>6808</v>
      </c>
      <c r="G25" s="2">
        <v>6939</v>
      </c>
      <c r="H25" s="2">
        <v>7059</v>
      </c>
      <c r="I25" s="2">
        <v>7659</v>
      </c>
      <c r="J25" s="2">
        <v>7513</v>
      </c>
      <c r="K25" s="2">
        <v>8008</v>
      </c>
      <c r="M25" s="8" t="s">
        <v>24</v>
      </c>
      <c r="N25" s="2">
        <v>9035</v>
      </c>
      <c r="O25" s="2">
        <v>9278</v>
      </c>
      <c r="P25" s="2">
        <v>9764</v>
      </c>
      <c r="Q25" s="2">
        <v>10094</v>
      </c>
      <c r="R25" s="2">
        <v>10438</v>
      </c>
      <c r="S25" s="2">
        <v>10682</v>
      </c>
      <c r="T25" s="2">
        <v>11132</v>
      </c>
      <c r="U25" s="2">
        <v>12074</v>
      </c>
      <c r="V25" s="2">
        <v>11837</v>
      </c>
      <c r="W25" s="2">
        <v>12756</v>
      </c>
    </row>
    <row r="26" spans="1:23" ht="26.25">
      <c r="A26" s="8" t="s">
        <v>13</v>
      </c>
      <c r="B26" s="1">
        <v>40</v>
      </c>
      <c r="C26" s="1">
        <v>56</v>
      </c>
      <c r="D26" s="1">
        <v>31</v>
      </c>
      <c r="E26" s="1">
        <v>40</v>
      </c>
      <c r="F26" s="1">
        <v>42</v>
      </c>
      <c r="G26" s="1">
        <v>33</v>
      </c>
      <c r="H26" s="1">
        <v>45</v>
      </c>
      <c r="I26" s="1">
        <v>75</v>
      </c>
      <c r="J26" s="1">
        <v>109</v>
      </c>
      <c r="K26" s="1">
        <v>67</v>
      </c>
      <c r="M26" s="8" t="s">
        <v>13</v>
      </c>
      <c r="N26" s="1">
        <v>11</v>
      </c>
      <c r="O26" s="1">
        <v>9</v>
      </c>
      <c r="P26" s="1">
        <v>6</v>
      </c>
      <c r="Q26" s="1">
        <v>5</v>
      </c>
      <c r="R26" s="1">
        <v>4</v>
      </c>
      <c r="S26" s="1">
        <v>11</v>
      </c>
      <c r="T26" s="1">
        <v>11</v>
      </c>
      <c r="U26" s="1">
        <v>11</v>
      </c>
      <c r="V26" s="1">
        <v>15</v>
      </c>
      <c r="W26" s="1">
        <v>9</v>
      </c>
    </row>
  </sheetData>
  <mergeCells count="6">
    <mergeCell ref="Y3:AI3"/>
    <mergeCell ref="Y4:AI4"/>
    <mergeCell ref="A3:K3"/>
    <mergeCell ref="A4:K4"/>
    <mergeCell ref="M3:W3"/>
    <mergeCell ref="M4:W4"/>
  </mergeCells>
  <phoneticPr fontId="7" type="noConversion"/>
  <hyperlinks>
    <hyperlink ref="A4" r:id="rId1" display="http://www.saude.rs.gov.br/"/>
    <hyperlink ref="M4" r:id="rId2" display="http://www.saude.rs.gov.br/"/>
    <hyperlink ref="Y4" r:id="rId3" display="http://www.saude.rs.gov.br/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6"/>
  <dimension ref="A2:M22"/>
  <sheetViews>
    <sheetView workbookViewId="0">
      <selection activeCell="C3" sqref="C3"/>
    </sheetView>
  </sheetViews>
  <sheetFormatPr defaultRowHeight="15"/>
  <cols>
    <col min="1" max="1" width="17.5703125" customWidth="1"/>
    <col min="2" max="3" width="4" customWidth="1"/>
    <col min="4" max="9" width="15.5703125" customWidth="1"/>
    <col min="10" max="11" width="26.140625" customWidth="1"/>
    <col min="12" max="13" width="16.85546875" customWidth="1"/>
  </cols>
  <sheetData>
    <row r="2" spans="1:13">
      <c r="D2" s="78" t="s">
        <v>35</v>
      </c>
      <c r="E2" s="78"/>
      <c r="F2" s="78" t="s">
        <v>34</v>
      </c>
      <c r="G2" s="78"/>
      <c r="H2" s="78" t="s">
        <v>36</v>
      </c>
      <c r="I2" s="78"/>
      <c r="J2" s="79" t="s">
        <v>33</v>
      </c>
      <c r="K2" s="79"/>
      <c r="L2" s="78" t="s">
        <v>35</v>
      </c>
      <c r="M2" s="78"/>
    </row>
    <row r="3" spans="1:13">
      <c r="A3" t="s">
        <v>32</v>
      </c>
      <c r="B3" t="s">
        <v>2</v>
      </c>
      <c r="C3" t="s">
        <v>37</v>
      </c>
      <c r="D3" t="s">
        <v>28</v>
      </c>
      <c r="E3" t="s">
        <v>29</v>
      </c>
      <c r="F3" t="s">
        <v>28</v>
      </c>
      <c r="G3" t="s">
        <v>29</v>
      </c>
      <c r="H3" t="s">
        <v>28</v>
      </c>
      <c r="I3" t="s">
        <v>29</v>
      </c>
      <c r="J3" s="11" t="s">
        <v>28</v>
      </c>
      <c r="K3" s="11" t="s">
        <v>29</v>
      </c>
      <c r="L3" t="s">
        <v>28</v>
      </c>
      <c r="M3" t="s">
        <v>29</v>
      </c>
    </row>
    <row r="4" spans="1:13">
      <c r="A4" s="8" t="s">
        <v>27</v>
      </c>
      <c r="B4">
        <v>1</v>
      </c>
      <c r="C4">
        <v>0.3</v>
      </c>
      <c r="D4">
        <v>3.5600000000000002E-3</v>
      </c>
      <c r="E4">
        <v>3.0000000000000001E-3</v>
      </c>
      <c r="F4">
        <v>100000</v>
      </c>
      <c r="G4">
        <v>100000</v>
      </c>
      <c r="H4">
        <f>B4*(F5+C4*(F4-F5))</f>
        <v>99750.8</v>
      </c>
      <c r="I4">
        <f>B4*(G5+C4*(G4-G5))</f>
        <v>99790</v>
      </c>
      <c r="J4" s="12">
        <f>D4/(B4-B4*D4*(1-C4))</f>
        <v>3.5688936830581813E-3</v>
      </c>
      <c r="K4" s="11">
        <f>E4/(B4-B4*E4*(1-C4))</f>
        <v>3.006313257841467E-3</v>
      </c>
      <c r="L4" s="13">
        <f>B4*J4/(1+B4*(1-C4)*J4)</f>
        <v>3.5600000000000002E-3</v>
      </c>
      <c r="M4" s="13">
        <f>B4*K4/(1+B4*(1-C4)*K4)</f>
        <v>2.9999999999999996E-3</v>
      </c>
    </row>
    <row r="5" spans="1:13">
      <c r="A5" s="8" t="s">
        <v>19</v>
      </c>
      <c r="B5">
        <v>4</v>
      </c>
      <c r="C5">
        <v>0.4</v>
      </c>
      <c r="D5">
        <v>4.4000000000000002E-4</v>
      </c>
      <c r="E5">
        <v>2.8000000000000003E-4</v>
      </c>
      <c r="F5">
        <f>F4-D4*F4</f>
        <v>99644</v>
      </c>
      <c r="G5">
        <f>G4-E4*G4</f>
        <v>99700</v>
      </c>
      <c r="H5">
        <f t="shared" ref="H5:H20" si="0">B5*(F6+C5*(F5-F6))</f>
        <v>398470.77593599999</v>
      </c>
      <c r="I5">
        <f t="shared" ref="I5:I20" si="1">B5*(G6+C5*(G5-G6))</f>
        <v>398733.00160000002</v>
      </c>
      <c r="J5" s="12">
        <f t="shared" ref="J5:J20" si="2">D5/(B5-B5*D5*(1-C5))</f>
        <v>1.1002904766858452E-4</v>
      </c>
      <c r="K5" s="11">
        <f t="shared" ref="K5:K20" si="3">E5/(B5-B5*E5*(1-C5))</f>
        <v>7.0011761976011968E-5</v>
      </c>
      <c r="L5" s="13">
        <f t="shared" ref="L5:L20" si="4">B5*J5/(1+B5*(1-C5)*J5)</f>
        <v>4.4000000000000007E-4</v>
      </c>
      <c r="M5" s="13">
        <f>B5*K5/(1+B5*(1-C5)*K5)</f>
        <v>2.7999999999999998E-4</v>
      </c>
    </row>
    <row r="6" spans="1:13">
      <c r="A6" s="8" t="s">
        <v>20</v>
      </c>
      <c r="B6">
        <v>5</v>
      </c>
      <c r="C6">
        <v>0.5</v>
      </c>
      <c r="D6">
        <v>4.4999999999999999E-4</v>
      </c>
      <c r="E6">
        <v>2.0000000000000001E-4</v>
      </c>
      <c r="F6">
        <f t="shared" ref="F6:F21" si="5">F5-D5*F5</f>
        <v>99600.156640000001</v>
      </c>
      <c r="G6">
        <f t="shared" ref="G6:G21" si="6">G5-E5*G5</f>
        <v>99672.084000000003</v>
      </c>
      <c r="H6">
        <f t="shared" si="0"/>
        <v>497888.73302377999</v>
      </c>
      <c r="I6">
        <f t="shared" si="1"/>
        <v>498310.58395800006</v>
      </c>
      <c r="J6" s="12">
        <f t="shared" si="2"/>
        <v>9.0020254557275387E-5</v>
      </c>
      <c r="K6" s="11">
        <f t="shared" si="3"/>
        <v>4.0004000400040005E-5</v>
      </c>
      <c r="L6" s="13">
        <f t="shared" si="4"/>
        <v>4.4999999999999999E-4</v>
      </c>
      <c r="M6" s="13">
        <f>B6*K6/(1+B6*(1-C6)*K6)</f>
        <v>2.0000000000000001E-4</v>
      </c>
    </row>
    <row r="7" spans="1:13">
      <c r="A7" s="8" t="s">
        <v>0</v>
      </c>
      <c r="B7">
        <v>5</v>
      </c>
      <c r="C7">
        <v>0.5</v>
      </c>
      <c r="D7">
        <v>3.5E-4</v>
      </c>
      <c r="E7">
        <v>1E-4</v>
      </c>
      <c r="F7">
        <f t="shared" si="5"/>
        <v>99555.336569512001</v>
      </c>
      <c r="G7">
        <f t="shared" si="6"/>
        <v>99652.149583200007</v>
      </c>
      <c r="H7">
        <f t="shared" si="0"/>
        <v>497689.57192806166</v>
      </c>
      <c r="I7">
        <f t="shared" si="1"/>
        <v>498235.83487860422</v>
      </c>
      <c r="J7" s="12">
        <f t="shared" si="2"/>
        <v>7.001225214412522E-5</v>
      </c>
      <c r="K7" s="11">
        <f t="shared" si="3"/>
        <v>2.0001000050002503E-5</v>
      </c>
      <c r="L7" s="13">
        <f t="shared" si="4"/>
        <v>3.5E-4</v>
      </c>
      <c r="M7" s="13">
        <f t="shared" ref="M7:M20" si="7">B7*K7/(1+B7*(1-C7)*K7)</f>
        <v>1E-4</v>
      </c>
    </row>
    <row r="8" spans="1:13">
      <c r="A8" s="8" t="s">
        <v>1</v>
      </c>
      <c r="B8">
        <v>5</v>
      </c>
      <c r="C8">
        <v>0.5</v>
      </c>
      <c r="D8">
        <v>1.8E-3</v>
      </c>
      <c r="E8">
        <v>2.9999999999999997E-4</v>
      </c>
      <c r="F8">
        <f t="shared" si="5"/>
        <v>99520.492201712666</v>
      </c>
      <c r="G8">
        <f t="shared" si="6"/>
        <v>99642.18436824168</v>
      </c>
      <c r="H8">
        <f t="shared" si="0"/>
        <v>497154.61879365559</v>
      </c>
      <c r="I8">
        <f t="shared" si="1"/>
        <v>498136.19020293222</v>
      </c>
      <c r="J8" s="12">
        <f t="shared" si="2"/>
        <v>3.6032429186267642E-4</v>
      </c>
      <c r="K8" s="11">
        <f t="shared" si="3"/>
        <v>6.0009001350202523E-5</v>
      </c>
      <c r="L8" s="13">
        <f t="shared" si="4"/>
        <v>1.8000000000000002E-3</v>
      </c>
      <c r="M8" s="13">
        <f t="shared" si="7"/>
        <v>2.9999999999999997E-4</v>
      </c>
    </row>
    <row r="9" spans="1:13">
      <c r="A9" s="8" t="s">
        <v>4</v>
      </c>
      <c r="B9">
        <v>5</v>
      </c>
      <c r="C9">
        <v>0.5</v>
      </c>
      <c r="D9">
        <v>2.65E-3</v>
      </c>
      <c r="E9">
        <v>5.5000000000000003E-4</v>
      </c>
      <c r="F9">
        <f t="shared" si="5"/>
        <v>99341.355315749577</v>
      </c>
      <c r="G9">
        <f t="shared" si="6"/>
        <v>99612.291712931212</v>
      </c>
      <c r="H9">
        <f t="shared" si="0"/>
        <v>496048.64009978104</v>
      </c>
      <c r="I9">
        <f t="shared" si="1"/>
        <v>497924.49166355073</v>
      </c>
      <c r="J9" s="12">
        <f t="shared" si="2"/>
        <v>5.3070318171577339E-4</v>
      </c>
      <c r="K9" s="11">
        <f t="shared" si="3"/>
        <v>1.100302583210383E-4</v>
      </c>
      <c r="L9" s="13">
        <f t="shared" si="4"/>
        <v>2.65E-3</v>
      </c>
      <c r="M9" s="13">
        <f t="shared" si="7"/>
        <v>5.5000000000000014E-4</v>
      </c>
    </row>
    <row r="10" spans="1:13">
      <c r="A10" s="8" t="s">
        <v>5</v>
      </c>
      <c r="B10">
        <v>5</v>
      </c>
      <c r="C10">
        <v>0.5</v>
      </c>
      <c r="D10">
        <v>2.15E-3</v>
      </c>
      <c r="E10">
        <v>7.5000000000000002E-4</v>
      </c>
      <c r="F10">
        <f t="shared" si="5"/>
        <v>99078.100724162839</v>
      </c>
      <c r="G10">
        <f t="shared" si="6"/>
        <v>99557.504952489093</v>
      </c>
      <c r="H10">
        <f t="shared" si="0"/>
        <v>494857.95882942184</v>
      </c>
      <c r="I10">
        <f t="shared" si="1"/>
        <v>497600.85444065952</v>
      </c>
      <c r="J10" s="12">
        <f t="shared" si="2"/>
        <v>4.304627474535125E-4</v>
      </c>
      <c r="K10" s="11">
        <f t="shared" si="3"/>
        <v>1.5005627110166312E-4</v>
      </c>
      <c r="L10" s="13">
        <f t="shared" si="4"/>
        <v>2.15E-3</v>
      </c>
      <c r="M10" s="13">
        <f t="shared" si="7"/>
        <v>7.5000000000000002E-4</v>
      </c>
    </row>
    <row r="11" spans="1:13">
      <c r="A11" s="8" t="s">
        <v>6</v>
      </c>
      <c r="B11">
        <v>5</v>
      </c>
      <c r="C11">
        <v>0.5</v>
      </c>
      <c r="D11">
        <v>2.2499999999999998E-3</v>
      </c>
      <c r="E11">
        <v>1E-3</v>
      </c>
      <c r="F11">
        <f t="shared" si="5"/>
        <v>98865.082807605882</v>
      </c>
      <c r="G11">
        <f t="shared" si="6"/>
        <v>99482.83682377472</v>
      </c>
      <c r="H11">
        <f t="shared" si="0"/>
        <v>493769.29794723663</v>
      </c>
      <c r="I11">
        <f t="shared" si="1"/>
        <v>497165.47702681419</v>
      </c>
      <c r="J11" s="12">
        <f t="shared" si="2"/>
        <v>4.5050682017269429E-4</v>
      </c>
      <c r="K11" s="11">
        <f t="shared" si="3"/>
        <v>2.0010005002501252E-4</v>
      </c>
      <c r="L11" s="13">
        <f t="shared" si="4"/>
        <v>2.2499999999999998E-3</v>
      </c>
      <c r="M11" s="13">
        <f t="shared" si="7"/>
        <v>1E-3</v>
      </c>
    </row>
    <row r="12" spans="1:13">
      <c r="A12" s="8" t="s">
        <v>7</v>
      </c>
      <c r="B12">
        <v>5</v>
      </c>
      <c r="C12">
        <v>0.5</v>
      </c>
      <c r="D12">
        <v>3.64E-3</v>
      </c>
      <c r="E12">
        <v>1.6999999999999999E-3</v>
      </c>
      <c r="F12">
        <f t="shared" si="5"/>
        <v>98642.636371288769</v>
      </c>
      <c r="G12">
        <f t="shared" si="6"/>
        <v>99383.35398695094</v>
      </c>
      <c r="H12">
        <f t="shared" si="0"/>
        <v>492315.53386546508</v>
      </c>
      <c r="I12">
        <f t="shared" si="1"/>
        <v>496494.3906803102</v>
      </c>
      <c r="J12" s="12">
        <f t="shared" si="2"/>
        <v>7.2932737582399973E-4</v>
      </c>
      <c r="K12" s="11">
        <f t="shared" si="3"/>
        <v>3.4028924585898011E-4</v>
      </c>
      <c r="L12" s="13">
        <f t="shared" si="4"/>
        <v>3.6400000000000004E-3</v>
      </c>
      <c r="M12" s="13">
        <f t="shared" si="7"/>
        <v>1.6999999999999997E-3</v>
      </c>
    </row>
    <row r="13" spans="1:13">
      <c r="A13" s="8" t="s">
        <v>8</v>
      </c>
      <c r="B13">
        <v>5</v>
      </c>
      <c r="C13">
        <v>0.5</v>
      </c>
      <c r="D13">
        <v>5.4800000000000005E-3</v>
      </c>
      <c r="E13">
        <v>3.0999999999999999E-3</v>
      </c>
      <c r="F13">
        <f t="shared" si="5"/>
        <v>98283.577174897277</v>
      </c>
      <c r="G13">
        <f t="shared" si="6"/>
        <v>99214.402285173128</v>
      </c>
      <c r="H13">
        <f t="shared" si="0"/>
        <v>490071.40086719021</v>
      </c>
      <c r="I13">
        <f t="shared" si="1"/>
        <v>495303.09980815556</v>
      </c>
      <c r="J13" s="12">
        <f t="shared" si="2"/>
        <v>1.099011290937168E-3</v>
      </c>
      <c r="K13" s="11">
        <f t="shared" si="3"/>
        <v>6.2096249186238662E-4</v>
      </c>
      <c r="L13" s="13">
        <f t="shared" si="4"/>
        <v>5.4800000000000014E-3</v>
      </c>
      <c r="M13" s="13">
        <f t="shared" si="7"/>
        <v>3.0999999999999999E-3</v>
      </c>
    </row>
    <row r="14" spans="1:13">
      <c r="A14" s="8" t="s">
        <v>9</v>
      </c>
      <c r="B14">
        <v>5</v>
      </c>
      <c r="C14">
        <v>0.5</v>
      </c>
      <c r="D14">
        <v>9.6999999999999986E-3</v>
      </c>
      <c r="E14">
        <v>5.4400000000000004E-3</v>
      </c>
      <c r="F14">
        <f t="shared" si="5"/>
        <v>97744.983171978834</v>
      </c>
      <c r="G14">
        <f t="shared" si="6"/>
        <v>98906.837638089084</v>
      </c>
      <c r="H14">
        <f t="shared" si="0"/>
        <v>486354.60001797369</v>
      </c>
      <c r="I14">
        <f t="shared" si="1"/>
        <v>493189.05519856734</v>
      </c>
      <c r="J14" s="12">
        <f t="shared" si="2"/>
        <v>1.9494548560518514E-3</v>
      </c>
      <c r="K14" s="11">
        <f t="shared" si="3"/>
        <v>1.0909674314134447E-3</v>
      </c>
      <c r="L14" s="13">
        <f t="shared" si="4"/>
        <v>9.6999999999999986E-3</v>
      </c>
      <c r="M14" s="13">
        <f t="shared" si="7"/>
        <v>5.4400000000000013E-3</v>
      </c>
    </row>
    <row r="15" spans="1:13">
      <c r="A15" s="8" t="s">
        <v>10</v>
      </c>
      <c r="B15">
        <v>5</v>
      </c>
      <c r="C15">
        <v>0.5</v>
      </c>
      <c r="D15">
        <v>1.636E-2</v>
      </c>
      <c r="E15">
        <v>9.2599999999999991E-3</v>
      </c>
      <c r="F15">
        <f t="shared" si="5"/>
        <v>96796.856835210638</v>
      </c>
      <c r="G15">
        <f t="shared" si="6"/>
        <v>98368.784441337877</v>
      </c>
      <c r="H15">
        <f t="shared" si="0"/>
        <v>480025.29273149313</v>
      </c>
      <c r="I15">
        <f t="shared" si="1"/>
        <v>489566.68484687235</v>
      </c>
      <c r="J15" s="12">
        <f t="shared" si="2"/>
        <v>3.2989857030509564E-3</v>
      </c>
      <c r="K15" s="11">
        <f t="shared" si="3"/>
        <v>1.8606146458101007E-3</v>
      </c>
      <c r="L15" s="13">
        <f t="shared" si="4"/>
        <v>1.636E-2</v>
      </c>
      <c r="M15" s="13">
        <f t="shared" si="7"/>
        <v>9.2599999999999991E-3</v>
      </c>
    </row>
    <row r="16" spans="1:13">
      <c r="A16" s="8" t="s">
        <v>11</v>
      </c>
      <c r="B16">
        <v>5</v>
      </c>
      <c r="C16">
        <v>0.5</v>
      </c>
      <c r="D16">
        <v>2.8149999999999998E-2</v>
      </c>
      <c r="E16">
        <v>1.4839999999999999E-2</v>
      </c>
      <c r="F16">
        <f t="shared" si="5"/>
        <v>95213.260257386588</v>
      </c>
      <c r="G16">
        <f t="shared" si="6"/>
        <v>97457.889497411088</v>
      </c>
      <c r="H16">
        <f t="shared" si="0"/>
        <v>469365.66809631936</v>
      </c>
      <c r="I16">
        <f t="shared" si="1"/>
        <v>483673.75978670147</v>
      </c>
      <c r="J16" s="12">
        <f t="shared" si="2"/>
        <v>5.7103735071126101E-3</v>
      </c>
      <c r="K16" s="11">
        <f t="shared" si="3"/>
        <v>2.9901871889419489E-3</v>
      </c>
      <c r="L16" s="13">
        <f t="shared" si="4"/>
        <v>2.8149999999999998E-2</v>
      </c>
      <c r="M16" s="13">
        <f t="shared" si="7"/>
        <v>1.4840000000000001E-2</v>
      </c>
    </row>
    <row r="17" spans="1:13">
      <c r="A17" s="8" t="s">
        <v>12</v>
      </c>
      <c r="B17">
        <v>5</v>
      </c>
      <c r="C17">
        <v>0.5</v>
      </c>
      <c r="D17">
        <v>4.2529999999999998E-2</v>
      </c>
      <c r="E17">
        <v>2.3469999999999998E-2</v>
      </c>
      <c r="F17">
        <f t="shared" si="5"/>
        <v>92533.006981141152</v>
      </c>
      <c r="G17">
        <f t="shared" si="6"/>
        <v>96011.614417269506</v>
      </c>
      <c r="H17">
        <f t="shared" si="0"/>
        <v>452826.46293843596</v>
      </c>
      <c r="I17">
        <f t="shared" si="1"/>
        <v>474424.59061041422</v>
      </c>
      <c r="J17" s="12">
        <f t="shared" si="2"/>
        <v>8.6908100762719213E-3</v>
      </c>
      <c r="K17" s="11">
        <f t="shared" si="3"/>
        <v>4.7497381775131161E-3</v>
      </c>
      <c r="L17" s="13">
        <f t="shared" si="4"/>
        <v>4.2529999999999991E-2</v>
      </c>
      <c r="M17" s="13">
        <f t="shared" si="7"/>
        <v>2.3469999999999994E-2</v>
      </c>
    </row>
    <row r="18" spans="1:13">
      <c r="A18" s="8" t="s">
        <v>21</v>
      </c>
      <c r="B18">
        <v>5</v>
      </c>
      <c r="C18">
        <v>0.5</v>
      </c>
      <c r="D18">
        <v>6.9080000000000003E-2</v>
      </c>
      <c r="E18">
        <v>3.8539999999999998E-2</v>
      </c>
      <c r="F18">
        <f t="shared" si="5"/>
        <v>88597.578194233225</v>
      </c>
      <c r="G18">
        <f t="shared" si="6"/>
        <v>93758.221826896188</v>
      </c>
      <c r="H18">
        <f t="shared" si="0"/>
        <v>427687.089217022</v>
      </c>
      <c r="I18">
        <f t="shared" si="1"/>
        <v>459757.50446145947</v>
      </c>
      <c r="J18" s="12">
        <f t="shared" si="2"/>
        <v>1.4310276966420152E-2</v>
      </c>
      <c r="K18" s="11">
        <f t="shared" si="3"/>
        <v>7.8594516329672792E-3</v>
      </c>
      <c r="L18" s="13">
        <f t="shared" si="4"/>
        <v>6.9080000000000003E-2</v>
      </c>
      <c r="M18" s="13">
        <f t="shared" si="7"/>
        <v>3.8539999999999998E-2</v>
      </c>
    </row>
    <row r="19" spans="1:13">
      <c r="A19" s="8" t="s">
        <v>22</v>
      </c>
      <c r="B19">
        <v>5</v>
      </c>
      <c r="C19">
        <v>0.5</v>
      </c>
      <c r="D19">
        <v>0.11765</v>
      </c>
      <c r="E19">
        <v>6.5110000000000001E-2</v>
      </c>
      <c r="F19">
        <f t="shared" si="5"/>
        <v>82477.257492575591</v>
      </c>
      <c r="G19">
        <f t="shared" si="6"/>
        <v>90144.779957687613</v>
      </c>
      <c r="H19">
        <f t="shared" si="0"/>
        <v>388127.66410287411</v>
      </c>
      <c r="I19">
        <f t="shared" si="1"/>
        <v>436050.58323082543</v>
      </c>
      <c r="J19" s="12">
        <f t="shared" si="2"/>
        <v>2.5000664063537601E-2</v>
      </c>
      <c r="K19" s="11">
        <f t="shared" si="3"/>
        <v>1.3460196703688582E-2</v>
      </c>
      <c r="L19" s="13">
        <f t="shared" si="4"/>
        <v>0.11765000000000002</v>
      </c>
      <c r="M19" s="13">
        <f t="shared" si="7"/>
        <v>6.5110000000000001E-2</v>
      </c>
    </row>
    <row r="20" spans="1:13">
      <c r="A20" s="8" t="s">
        <v>23</v>
      </c>
      <c r="B20">
        <v>5</v>
      </c>
      <c r="C20">
        <v>0.5</v>
      </c>
      <c r="D20">
        <v>0.19303000000000001</v>
      </c>
      <c r="E20">
        <v>0.11284999999999999</v>
      </c>
      <c r="F20">
        <f t="shared" si="5"/>
        <v>72773.808148574069</v>
      </c>
      <c r="G20">
        <f t="shared" si="6"/>
        <v>84275.453334642574</v>
      </c>
      <c r="H20">
        <f t="shared" si="0"/>
        <v>328750.22027557221</v>
      </c>
      <c r="I20">
        <f t="shared" si="1"/>
        <v>397601.05440117681</v>
      </c>
      <c r="J20" s="12">
        <f t="shared" si="2"/>
        <v>4.2730095131629189E-2</v>
      </c>
      <c r="K20" s="11">
        <f t="shared" si="3"/>
        <v>2.3919667223061228E-2</v>
      </c>
      <c r="L20" s="13">
        <f t="shared" si="4"/>
        <v>0.19302999999999998</v>
      </c>
      <c r="M20" s="13">
        <f t="shared" si="7"/>
        <v>0.11284999999999999</v>
      </c>
    </row>
    <row r="21" spans="1:13">
      <c r="A21" s="8" t="s">
        <v>24</v>
      </c>
      <c r="B21">
        <v>5</v>
      </c>
      <c r="C21">
        <v>0.5</v>
      </c>
      <c r="D21">
        <v>1</v>
      </c>
      <c r="E21">
        <v>1</v>
      </c>
      <c r="F21">
        <f t="shared" si="5"/>
        <v>58726.279961654815</v>
      </c>
      <c r="G21">
        <f t="shared" si="6"/>
        <v>74764.968425828163</v>
      </c>
      <c r="H21">
        <f>(3.725+0.0000625*F21)*F21</f>
        <v>434303.89024058043</v>
      </c>
      <c r="I21">
        <f>(3.725+0.0000625*G21)*G21</f>
        <v>627862.03886840248</v>
      </c>
      <c r="J21" s="12">
        <v>8.7800000000000003E-2</v>
      </c>
      <c r="K21" s="11">
        <f>0.0741</f>
        <v>7.4099999999999999E-2</v>
      </c>
      <c r="L21" s="13">
        <v>1</v>
      </c>
      <c r="M21" s="13">
        <v>1</v>
      </c>
    </row>
    <row r="22" spans="1:13">
      <c r="A22" s="10" t="s">
        <v>31</v>
      </c>
    </row>
  </sheetData>
  <mergeCells count="5">
    <mergeCell ref="L2:M2"/>
    <mergeCell ref="D2:E2"/>
    <mergeCell ref="J2:K2"/>
    <mergeCell ref="F2:G2"/>
    <mergeCell ref="H2:I2"/>
  </mergeCells>
  <phoneticPr fontId="7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H388"/>
  <sheetViews>
    <sheetView tabSelected="1" zoomScale="55" zoomScaleNormal="55" workbookViewId="0"/>
  </sheetViews>
  <sheetFormatPr defaultRowHeight="15"/>
  <cols>
    <col min="1" max="1" width="18.28515625" bestFit="1" customWidth="1"/>
    <col min="2" max="2" width="20.140625" bestFit="1" customWidth="1"/>
    <col min="3" max="3" width="21.5703125" bestFit="1" customWidth="1"/>
    <col min="4" max="4" width="21.42578125" bestFit="1" customWidth="1"/>
    <col min="5" max="5" width="22.140625" bestFit="1" customWidth="1"/>
    <col min="6" max="16" width="19.85546875" customWidth="1"/>
    <col min="17" max="102" width="12.42578125" bestFit="1" customWidth="1"/>
  </cols>
  <sheetData>
    <row r="1" spans="1:16" ht="15.75" thickBot="1"/>
    <row r="2" spans="1:16">
      <c r="A2" s="19" t="s">
        <v>54</v>
      </c>
      <c r="B2" s="20"/>
      <c r="C2" s="20"/>
      <c r="D2" s="20"/>
      <c r="E2" s="20" t="s">
        <v>56</v>
      </c>
      <c r="F2" s="20" t="s">
        <v>58</v>
      </c>
      <c r="G2" s="21" t="s">
        <v>59</v>
      </c>
    </row>
    <row r="3" spans="1:16">
      <c r="A3" s="22"/>
      <c r="B3" s="23"/>
      <c r="C3" s="23"/>
      <c r="D3" s="23"/>
      <c r="E3" s="23"/>
      <c r="F3" s="23"/>
      <c r="G3" s="24"/>
    </row>
    <row r="4" spans="1:16">
      <c r="A4" s="22"/>
      <c r="B4" s="23" t="s">
        <v>60</v>
      </c>
      <c r="C4" s="23" t="s">
        <v>38</v>
      </c>
      <c r="D4" s="23" t="s">
        <v>57</v>
      </c>
      <c r="E4" s="23" t="s">
        <v>55</v>
      </c>
      <c r="F4" s="23" t="s">
        <v>39</v>
      </c>
      <c r="G4" s="24" t="s">
        <v>40</v>
      </c>
    </row>
    <row r="5" spans="1:16">
      <c r="A5" s="22" t="s">
        <v>61</v>
      </c>
      <c r="B5" s="23">
        <v>1.57</v>
      </c>
      <c r="C5" s="23">
        <v>1.3</v>
      </c>
      <c r="D5" s="25">
        <v>0.1</v>
      </c>
      <c r="E5" s="31">
        <v>-7.1199999999999996E-3</v>
      </c>
      <c r="F5" s="25">
        <v>1.4285714285714285E-2</v>
      </c>
      <c r="G5" s="26">
        <v>1.3333333333333334E-2</v>
      </c>
      <c r="H5" s="45"/>
    </row>
    <row r="6" spans="1:16">
      <c r="A6" s="22" t="s">
        <v>62</v>
      </c>
      <c r="B6" s="23">
        <v>1.66</v>
      </c>
      <c r="C6" s="23">
        <v>1.4</v>
      </c>
      <c r="D6" s="25">
        <v>7.1428571428571425E-2</v>
      </c>
      <c r="E6" s="31">
        <v>-4.1000000000000003E-3</v>
      </c>
      <c r="F6" s="25">
        <v>2.2222222222222223E-2</v>
      </c>
      <c r="G6" s="26">
        <v>0.02</v>
      </c>
      <c r="H6" s="45"/>
    </row>
    <row r="7" spans="1:16" ht="15.75" thickBot="1">
      <c r="A7" s="27" t="s">
        <v>63</v>
      </c>
      <c r="B7" s="28">
        <v>1.75</v>
      </c>
      <c r="C7" s="28">
        <v>1.5</v>
      </c>
      <c r="D7" s="29">
        <v>0.05</v>
      </c>
      <c r="E7" s="32">
        <v>0</v>
      </c>
      <c r="F7" s="29">
        <v>0.04</v>
      </c>
      <c r="G7" s="30">
        <v>3.3333333333333333E-2</v>
      </c>
      <c r="H7" s="45"/>
    </row>
    <row r="11" spans="1:16">
      <c r="A11" t="s">
        <v>41</v>
      </c>
      <c r="B11" s="33">
        <v>2000</v>
      </c>
      <c r="C11" s="33">
        <v>2005</v>
      </c>
      <c r="D11" s="33">
        <v>2010</v>
      </c>
      <c r="E11" s="33">
        <v>2015</v>
      </c>
      <c r="F11" s="33">
        <v>2020</v>
      </c>
      <c r="G11" s="33">
        <v>2025</v>
      </c>
      <c r="H11" s="33">
        <v>2030</v>
      </c>
      <c r="I11" s="33">
        <v>2035</v>
      </c>
      <c r="J11" s="33">
        <v>2040</v>
      </c>
      <c r="K11" s="33">
        <v>2045</v>
      </c>
      <c r="L11" s="33">
        <v>2050</v>
      </c>
      <c r="M11" s="14"/>
      <c r="N11" s="14"/>
      <c r="O11" s="14"/>
      <c r="P11" s="14"/>
    </row>
    <row r="12" spans="1:16">
      <c r="A12" s="43" t="s">
        <v>64</v>
      </c>
      <c r="B12" s="34">
        <v>10187798</v>
      </c>
      <c r="C12" s="34">
        <v>10479714.194049468</v>
      </c>
      <c r="D12" s="34">
        <v>10693929</v>
      </c>
      <c r="E12" s="33"/>
      <c r="F12" s="33"/>
      <c r="G12" s="33"/>
      <c r="H12" s="33"/>
      <c r="I12" s="33"/>
      <c r="J12" s="33"/>
      <c r="K12" s="33"/>
      <c r="L12" s="33"/>
      <c r="M12" s="14"/>
      <c r="N12" s="14"/>
      <c r="O12" s="14"/>
      <c r="P12" s="14"/>
    </row>
    <row r="13" spans="1:16">
      <c r="A13" s="43" t="s">
        <v>61</v>
      </c>
      <c r="B13" s="34"/>
      <c r="C13" s="34"/>
      <c r="D13" s="49">
        <v>10693929</v>
      </c>
      <c r="E13" s="49">
        <v>10830281.048202051</v>
      </c>
      <c r="F13" s="49">
        <v>10869203.055816878</v>
      </c>
      <c r="G13" s="49">
        <v>10803802.580931524</v>
      </c>
      <c r="H13" s="49">
        <v>10624065.683272552</v>
      </c>
      <c r="I13" s="49">
        <v>10332226.21788892</v>
      </c>
      <c r="J13" s="49">
        <v>9944858.192596253</v>
      </c>
      <c r="K13" s="49">
        <v>9487538.7573364042</v>
      </c>
      <c r="L13" s="49">
        <v>8986182.7626865003</v>
      </c>
    </row>
    <row r="14" spans="1:16">
      <c r="A14" s="43" t="s">
        <v>62</v>
      </c>
      <c r="B14" s="34"/>
      <c r="C14" s="34"/>
      <c r="D14" s="49">
        <v>10693929</v>
      </c>
      <c r="E14" s="49">
        <v>10913037.984280575</v>
      </c>
      <c r="F14" s="49">
        <v>11043711.8245811</v>
      </c>
      <c r="G14" s="49">
        <v>11070660.099151768</v>
      </c>
      <c r="H14" s="49">
        <v>10980552.518336862</v>
      </c>
      <c r="I14" s="49">
        <v>10777529.811650006</v>
      </c>
      <c r="J14" s="49">
        <v>10481015.698217532</v>
      </c>
      <c r="K14" s="49">
        <v>10117361.250545833</v>
      </c>
      <c r="L14" s="49">
        <v>9709869.9646570683</v>
      </c>
    </row>
    <row r="15" spans="1:16">
      <c r="A15" s="43" t="s">
        <v>63</v>
      </c>
      <c r="B15" s="34"/>
      <c r="C15" s="34"/>
      <c r="D15" s="49">
        <v>10693929</v>
      </c>
      <c r="E15" s="49">
        <v>11007838.362334257</v>
      </c>
      <c r="F15" s="49">
        <v>11244175.747757055</v>
      </c>
      <c r="G15" s="49">
        <v>11380992.897447465</v>
      </c>
      <c r="H15" s="49">
        <v>11401785.44478924</v>
      </c>
      <c r="I15" s="49">
        <v>11312667.775304975</v>
      </c>
      <c r="J15" s="49">
        <v>11135259.928229162</v>
      </c>
      <c r="K15" s="49">
        <v>10895586.598384272</v>
      </c>
      <c r="L15" s="49">
        <v>10613940.099215878</v>
      </c>
    </row>
    <row r="42" spans="1:16">
      <c r="A42" t="s">
        <v>42</v>
      </c>
      <c r="B42" s="33">
        <v>2000</v>
      </c>
      <c r="C42" s="33">
        <v>2005</v>
      </c>
      <c r="D42" s="33">
        <v>2010</v>
      </c>
      <c r="E42" s="33">
        <v>2015</v>
      </c>
      <c r="F42" s="33">
        <v>2020</v>
      </c>
      <c r="G42" s="33">
        <v>2025</v>
      </c>
      <c r="H42" s="33">
        <v>2030</v>
      </c>
      <c r="I42" s="33">
        <v>2035</v>
      </c>
      <c r="J42" s="33">
        <v>2040</v>
      </c>
      <c r="K42" s="33">
        <v>2045</v>
      </c>
      <c r="L42" s="33">
        <v>2050</v>
      </c>
    </row>
    <row r="43" spans="1:16">
      <c r="A43" s="43" t="s">
        <v>64</v>
      </c>
      <c r="B43" s="35">
        <v>4994719</v>
      </c>
      <c r="C43" s="35">
        <v>5120725.1425508223</v>
      </c>
      <c r="D43" s="35">
        <v>5205057</v>
      </c>
      <c r="E43" s="33"/>
      <c r="F43" s="33"/>
      <c r="G43" s="33"/>
      <c r="H43" s="33"/>
      <c r="I43" s="33"/>
      <c r="J43" s="33"/>
      <c r="K43" s="33"/>
      <c r="L43" s="33"/>
      <c r="M43" s="14"/>
      <c r="N43" s="14"/>
      <c r="O43" s="14"/>
      <c r="P43" s="14"/>
    </row>
    <row r="44" spans="1:16">
      <c r="A44" s="43" t="s">
        <v>61</v>
      </c>
      <c r="B44" s="35"/>
      <c r="C44" s="35"/>
      <c r="D44" s="50">
        <v>5205057</v>
      </c>
      <c r="E44" s="50">
        <v>5265788.667422927</v>
      </c>
      <c r="F44" s="50">
        <v>5275415.4263642468</v>
      </c>
      <c r="G44" s="50">
        <v>5231499.6592850965</v>
      </c>
      <c r="H44" s="50">
        <v>5131019.3162629372</v>
      </c>
      <c r="I44" s="50">
        <v>4976938.9079181906</v>
      </c>
      <c r="J44" s="50">
        <v>4778779.7426629309</v>
      </c>
      <c r="K44" s="50">
        <v>4549624.09588328</v>
      </c>
      <c r="L44" s="50">
        <v>4300906.4198506102</v>
      </c>
    </row>
    <row r="45" spans="1:16">
      <c r="A45" s="43" t="s">
        <v>62</v>
      </c>
      <c r="B45" s="35"/>
      <c r="C45" s="35"/>
      <c r="D45" s="50">
        <v>5205057</v>
      </c>
      <c r="E45" s="50">
        <v>5307827.4112609318</v>
      </c>
      <c r="F45" s="50">
        <v>5363998.2127319146</v>
      </c>
      <c r="G45" s="50">
        <v>5366800.5940653132</v>
      </c>
      <c r="H45" s="50">
        <v>5311480.9315276854</v>
      </c>
      <c r="I45" s="50">
        <v>5201946.7060806248</v>
      </c>
      <c r="J45" s="50">
        <v>5049169.4840403339</v>
      </c>
      <c r="K45" s="50">
        <v>4866634.5317092622</v>
      </c>
      <c r="L45" s="50">
        <v>4664454.8194338772</v>
      </c>
    </row>
    <row r="46" spans="1:16">
      <c r="A46" s="43" t="s">
        <v>63</v>
      </c>
      <c r="B46" s="35"/>
      <c r="C46" s="35"/>
      <c r="D46" s="50">
        <v>5205057</v>
      </c>
      <c r="E46" s="50">
        <v>5356096.7971449066</v>
      </c>
      <c r="F46" s="50">
        <v>5465961.2999368114</v>
      </c>
      <c r="G46" s="50">
        <v>5524425.2268253947</v>
      </c>
      <c r="H46" s="50">
        <v>5525068.4406896541</v>
      </c>
      <c r="I46" s="50">
        <v>5472778.6852661762</v>
      </c>
      <c r="J46" s="50">
        <v>5379646.557437364</v>
      </c>
      <c r="K46" s="50">
        <v>5258995.5143293701</v>
      </c>
      <c r="L46" s="50">
        <v>5119410.0879268888</v>
      </c>
    </row>
    <row r="73" spans="1:16">
      <c r="A73" t="s">
        <v>43</v>
      </c>
      <c r="B73" s="33">
        <v>2000</v>
      </c>
      <c r="C73" s="33">
        <v>2005</v>
      </c>
      <c r="D73" s="33">
        <v>2010</v>
      </c>
      <c r="E73" s="33">
        <v>2015</v>
      </c>
      <c r="F73" s="33">
        <v>2020</v>
      </c>
      <c r="G73" s="33">
        <v>2025</v>
      </c>
      <c r="H73" s="33">
        <v>2030</v>
      </c>
      <c r="I73" s="33">
        <v>2035</v>
      </c>
      <c r="J73" s="33">
        <v>2040</v>
      </c>
      <c r="K73" s="33">
        <v>2045</v>
      </c>
      <c r="L73" s="33">
        <v>2050</v>
      </c>
    </row>
    <row r="74" spans="1:16">
      <c r="A74" s="43" t="s">
        <v>64</v>
      </c>
      <c r="B74" s="35">
        <v>5193079</v>
      </c>
      <c r="C74" s="35">
        <v>5358989.0514986478</v>
      </c>
      <c r="D74" s="35">
        <v>5488872</v>
      </c>
      <c r="E74" s="33"/>
      <c r="F74" s="33"/>
      <c r="G74" s="33"/>
      <c r="H74" s="33"/>
      <c r="I74" s="33"/>
      <c r="J74" s="33"/>
      <c r="K74" s="33"/>
      <c r="L74" s="33"/>
      <c r="M74" s="14"/>
      <c r="N74" s="14"/>
      <c r="O74" s="14"/>
      <c r="P74" s="14"/>
    </row>
    <row r="75" spans="1:16">
      <c r="A75" s="43" t="s">
        <v>61</v>
      </c>
      <c r="B75" s="35"/>
      <c r="C75" s="35"/>
      <c r="D75" s="50">
        <v>5488872</v>
      </c>
      <c r="E75" s="50">
        <v>5564492.3807791248</v>
      </c>
      <c r="F75" s="50">
        <v>5593787.6294526318</v>
      </c>
      <c r="G75" s="50">
        <v>5572302.9216464283</v>
      </c>
      <c r="H75" s="50">
        <v>5493046.3670096165</v>
      </c>
      <c r="I75" s="50">
        <v>5355287.30997073</v>
      </c>
      <c r="J75" s="50">
        <v>5166078.4499333221</v>
      </c>
      <c r="K75" s="50">
        <v>4937914.6614531223</v>
      </c>
      <c r="L75" s="50">
        <v>4685276.3428358911</v>
      </c>
    </row>
    <row r="76" spans="1:16">
      <c r="A76" s="43" t="s">
        <v>62</v>
      </c>
      <c r="B76" s="35"/>
      <c r="C76" s="35"/>
      <c r="D76" s="50">
        <v>5488872</v>
      </c>
      <c r="E76" s="50">
        <v>5605210.5730196424</v>
      </c>
      <c r="F76" s="50">
        <v>5679713.6118491869</v>
      </c>
      <c r="G76" s="50">
        <v>5703859.5050864555</v>
      </c>
      <c r="H76" s="50">
        <v>5669071.5868091742</v>
      </c>
      <c r="I76" s="50">
        <v>5575583.1055693785</v>
      </c>
      <c r="J76" s="50">
        <v>5431846.2141771968</v>
      </c>
      <c r="K76" s="50">
        <v>5250726.7188365683</v>
      </c>
      <c r="L76" s="50">
        <v>5045415.1452231929</v>
      </c>
    </row>
    <row r="77" spans="1:16">
      <c r="A77" s="43" t="s">
        <v>63</v>
      </c>
      <c r="B77" s="35"/>
      <c r="C77" s="35"/>
      <c r="D77" s="50">
        <v>5488872</v>
      </c>
      <c r="E77" s="50">
        <v>5651741.5651893495</v>
      </c>
      <c r="F77" s="50">
        <v>5778214.4478202434</v>
      </c>
      <c r="G77" s="50">
        <v>5856567.6706220713</v>
      </c>
      <c r="H77" s="50">
        <v>5876717.004099587</v>
      </c>
      <c r="I77" s="50">
        <v>5839889.0900387997</v>
      </c>
      <c r="J77" s="50">
        <v>5755613.3707918013</v>
      </c>
      <c r="K77" s="50">
        <v>5636591.0840549013</v>
      </c>
      <c r="L77" s="50">
        <v>5494530.0112889903</v>
      </c>
    </row>
    <row r="104" spans="1:16">
      <c r="A104" s="43" t="s">
        <v>47</v>
      </c>
      <c r="B104" s="33">
        <v>2000</v>
      </c>
      <c r="C104" s="33">
        <v>2005</v>
      </c>
      <c r="D104" s="33">
        <v>2010</v>
      </c>
      <c r="E104" s="33">
        <v>2015</v>
      </c>
      <c r="F104" s="33">
        <v>2020</v>
      </c>
      <c r="G104" s="33">
        <v>2025</v>
      </c>
      <c r="H104" s="33">
        <v>2030</v>
      </c>
      <c r="I104" s="33">
        <v>2035</v>
      </c>
      <c r="J104" s="33">
        <v>2040</v>
      </c>
      <c r="K104" s="33">
        <v>2045</v>
      </c>
      <c r="L104" s="33">
        <v>2050</v>
      </c>
    </row>
    <row r="105" spans="1:16">
      <c r="A105" s="43" t="s">
        <v>64</v>
      </c>
      <c r="B105" s="34">
        <v>2654474</v>
      </c>
      <c r="C105" s="34">
        <v>2465511.610925925</v>
      </c>
      <c r="D105" s="34">
        <v>2229504</v>
      </c>
      <c r="E105" s="33"/>
      <c r="F105" s="33"/>
      <c r="G105" s="33"/>
      <c r="H105" s="33"/>
      <c r="I105" s="33"/>
      <c r="J105" s="33"/>
      <c r="K105" s="33"/>
      <c r="L105" s="33"/>
      <c r="M105" s="14"/>
      <c r="N105" s="14"/>
      <c r="O105" s="14"/>
      <c r="P105" s="14"/>
    </row>
    <row r="106" spans="1:16">
      <c r="A106" s="43" t="s">
        <v>61</v>
      </c>
      <c r="B106" s="34"/>
      <c r="C106" s="34"/>
      <c r="D106" s="49">
        <v>2229504</v>
      </c>
      <c r="E106" s="49">
        <v>1980471.4260184004</v>
      </c>
      <c r="F106" s="49">
        <v>1832540.5487592071</v>
      </c>
      <c r="G106" s="49">
        <v>1723716.0037265818</v>
      </c>
      <c r="H106" s="49">
        <v>1580889.2989009093</v>
      </c>
      <c r="I106" s="49">
        <v>1428037.5500943118</v>
      </c>
      <c r="J106" s="49">
        <v>1276375.112796301</v>
      </c>
      <c r="K106" s="49">
        <v>1142673.1267697886</v>
      </c>
      <c r="L106" s="49">
        <v>1033220.9915589382</v>
      </c>
      <c r="M106" s="15"/>
      <c r="N106" s="15"/>
    </row>
    <row r="107" spans="1:16">
      <c r="A107" s="43" t="s">
        <v>62</v>
      </c>
      <c r="B107" s="34"/>
      <c r="C107" s="34"/>
      <c r="D107" s="49">
        <v>2229504</v>
      </c>
      <c r="E107" s="49">
        <v>2034071.517507067</v>
      </c>
      <c r="F107" s="49">
        <v>1947110.8686749574</v>
      </c>
      <c r="G107" s="49">
        <v>1898694.1894193317</v>
      </c>
      <c r="H107" s="49">
        <v>1766065.1787891672</v>
      </c>
      <c r="I107" s="49">
        <v>1615395.3467400917</v>
      </c>
      <c r="J107" s="49">
        <v>1469268.9216203252</v>
      </c>
      <c r="K107" s="49">
        <v>1348538.3740514808</v>
      </c>
      <c r="L107" s="49">
        <v>1254820.8069338172</v>
      </c>
      <c r="M107" s="15"/>
      <c r="N107" s="15"/>
    </row>
    <row r="108" spans="1:16">
      <c r="A108" s="43" t="s">
        <v>63</v>
      </c>
      <c r="B108" s="34"/>
      <c r="C108" s="34"/>
      <c r="D108" s="49">
        <v>2229504</v>
      </c>
      <c r="E108" s="49">
        <v>2088976.9582684245</v>
      </c>
      <c r="F108" s="49">
        <v>2065079.105861502</v>
      </c>
      <c r="G108" s="49">
        <v>2081694.4873719662</v>
      </c>
      <c r="H108" s="49">
        <v>1967592.1093826347</v>
      </c>
      <c r="I108" s="49">
        <v>1829805.2514332645</v>
      </c>
      <c r="J108" s="49">
        <v>1700054.8858577441</v>
      </c>
      <c r="K108" s="49">
        <v>1602073.0035458708</v>
      </c>
      <c r="L108" s="49">
        <v>1532296.1706774705</v>
      </c>
      <c r="M108" s="15"/>
      <c r="N108" s="15"/>
    </row>
    <row r="135" spans="1:16">
      <c r="A135" s="43" t="s">
        <v>48</v>
      </c>
      <c r="B135" s="33">
        <v>2000</v>
      </c>
      <c r="C135" s="33">
        <v>2005</v>
      </c>
      <c r="D135" s="33">
        <v>2010</v>
      </c>
      <c r="E135" s="33">
        <v>2015</v>
      </c>
      <c r="F135" s="33">
        <v>2020</v>
      </c>
      <c r="G135" s="33">
        <v>2025</v>
      </c>
      <c r="H135" s="33">
        <v>2030</v>
      </c>
      <c r="I135" s="33">
        <v>2035</v>
      </c>
      <c r="J135" s="33">
        <v>2040</v>
      </c>
      <c r="K135" s="33">
        <v>2045</v>
      </c>
      <c r="L135" s="33">
        <v>2050</v>
      </c>
    </row>
    <row r="136" spans="1:16">
      <c r="A136" s="43" t="s">
        <v>64</v>
      </c>
      <c r="B136" s="34">
        <v>6800485</v>
      </c>
      <c r="C136" s="34">
        <v>7158846.5</v>
      </c>
      <c r="D136" s="34">
        <v>7469812</v>
      </c>
      <c r="E136" s="33"/>
      <c r="F136" s="33"/>
      <c r="G136" s="33"/>
      <c r="H136" s="33"/>
      <c r="I136" s="33"/>
      <c r="J136" s="33"/>
      <c r="K136" s="33"/>
      <c r="L136" s="33"/>
      <c r="M136" s="14"/>
      <c r="N136" s="14"/>
      <c r="O136" s="14"/>
      <c r="P136" s="14"/>
    </row>
    <row r="137" spans="1:16">
      <c r="A137" s="43" t="s">
        <v>61</v>
      </c>
      <c r="B137" s="34"/>
      <c r="C137" s="34"/>
      <c r="D137" s="49">
        <v>7469812</v>
      </c>
      <c r="E137" s="49">
        <v>7676798.9078250974</v>
      </c>
      <c r="F137" s="49">
        <v>7647088.6025959617</v>
      </c>
      <c r="G137" s="49">
        <v>7453790.3791893004</v>
      </c>
      <c r="H137" s="49">
        <v>7192524.6968553634</v>
      </c>
      <c r="I137" s="49">
        <v>6916606.7108366033</v>
      </c>
      <c r="J137" s="49">
        <v>6620404.9656517403</v>
      </c>
      <c r="K137" s="49">
        <v>6232852.4669029843</v>
      </c>
      <c r="L137" s="49">
        <v>5742545.3330600839</v>
      </c>
      <c r="M137" s="15"/>
      <c r="N137" s="15"/>
    </row>
    <row r="138" spans="1:16">
      <c r="A138" s="43" t="s">
        <v>62</v>
      </c>
      <c r="B138" s="34"/>
      <c r="C138" s="34"/>
      <c r="D138" s="49">
        <v>7469812</v>
      </c>
      <c r="E138" s="49">
        <v>7703639.8333046399</v>
      </c>
      <c r="F138" s="49">
        <v>7701913.4708961267</v>
      </c>
      <c r="G138" s="49">
        <v>7537090.1310462467</v>
      </c>
      <c r="H138" s="49">
        <v>7351258.2554560304</v>
      </c>
      <c r="I138" s="49">
        <v>7157377.2475124896</v>
      </c>
      <c r="J138" s="49">
        <v>6941368.767437011</v>
      </c>
      <c r="K138" s="49">
        <v>6628879.2450379683</v>
      </c>
      <c r="L138" s="49">
        <v>6210081.3318610815</v>
      </c>
      <c r="M138" s="15"/>
      <c r="N138" s="15"/>
    </row>
    <row r="139" spans="1:16">
      <c r="A139" s="43" t="s">
        <v>63</v>
      </c>
      <c r="B139" s="34"/>
      <c r="C139" s="34"/>
      <c r="D139" s="49">
        <v>7469812</v>
      </c>
      <c r="E139" s="49">
        <v>7739985.2798842704</v>
      </c>
      <c r="F139" s="49">
        <v>7776747.7774853539</v>
      </c>
      <c r="G139" s="49">
        <v>7651775.6761972504</v>
      </c>
      <c r="H139" s="49">
        <v>7552607.8129368713</v>
      </c>
      <c r="I139" s="49">
        <v>7453212.8058249401</v>
      </c>
      <c r="J139" s="49">
        <v>7332645.419433061</v>
      </c>
      <c r="K139" s="49">
        <v>7113328.8179518944</v>
      </c>
      <c r="L139" s="49">
        <v>6786904.8884959994</v>
      </c>
      <c r="M139" s="15"/>
      <c r="N139" s="15"/>
    </row>
    <row r="166" spans="1:16">
      <c r="A166" s="43" t="s">
        <v>49</v>
      </c>
      <c r="B166" s="33">
        <v>2000</v>
      </c>
      <c r="C166" s="33">
        <v>2005</v>
      </c>
      <c r="D166" s="33">
        <v>2010</v>
      </c>
      <c r="E166" s="33">
        <v>2015</v>
      </c>
      <c r="F166" s="33">
        <v>2020</v>
      </c>
      <c r="G166" s="33">
        <v>2025</v>
      </c>
      <c r="H166" s="33">
        <v>2030</v>
      </c>
      <c r="I166" s="33">
        <v>2035</v>
      </c>
      <c r="J166" s="33">
        <v>2040</v>
      </c>
      <c r="K166" s="33">
        <v>2045</v>
      </c>
      <c r="L166" s="33">
        <v>2050</v>
      </c>
    </row>
    <row r="167" spans="1:16">
      <c r="A167" s="43" t="s">
        <v>64</v>
      </c>
      <c r="B167" s="34">
        <v>732839</v>
      </c>
      <c r="C167" s="34">
        <v>855356.08312354633</v>
      </c>
      <c r="D167" s="34">
        <v>994613</v>
      </c>
      <c r="E167" s="33"/>
      <c r="F167" s="33"/>
      <c r="G167" s="33"/>
      <c r="H167" s="33"/>
      <c r="I167" s="33"/>
      <c r="J167" s="33"/>
      <c r="K167" s="33"/>
      <c r="L167" s="33"/>
      <c r="M167" s="14"/>
      <c r="N167" s="14"/>
      <c r="O167" s="14"/>
      <c r="P167" s="14"/>
    </row>
    <row r="168" spans="1:16">
      <c r="A168" s="43" t="s">
        <v>61</v>
      </c>
      <c r="B168" s="34"/>
      <c r="C168" s="34"/>
      <c r="D168" s="49">
        <v>994613</v>
      </c>
      <c r="E168" s="49">
        <v>1173010.7143585521</v>
      </c>
      <c r="F168" s="49">
        <v>1389573.9044617095</v>
      </c>
      <c r="G168" s="49">
        <v>1626296.1980156417</v>
      </c>
      <c r="H168" s="49">
        <v>1850651.6875162818</v>
      </c>
      <c r="I168" s="49">
        <v>1987581.9569580045</v>
      </c>
      <c r="J168" s="49">
        <v>2048078.1141482103</v>
      </c>
      <c r="K168" s="49">
        <v>2112013.1636636299</v>
      </c>
      <c r="L168" s="49">
        <v>2210416.4380674786</v>
      </c>
      <c r="M168" s="15"/>
      <c r="N168" s="15"/>
    </row>
    <row r="169" spans="1:16">
      <c r="A169" s="43" t="s">
        <v>62</v>
      </c>
      <c r="B169" s="34"/>
      <c r="C169" s="34"/>
      <c r="D169" s="49">
        <v>994613</v>
      </c>
      <c r="E169" s="49">
        <v>1175326.6334688677</v>
      </c>
      <c r="F169" s="49">
        <v>1394687.4850100183</v>
      </c>
      <c r="G169" s="49">
        <v>1634875.7786861898</v>
      </c>
      <c r="H169" s="49">
        <v>1863229.0840916648</v>
      </c>
      <c r="I169" s="49">
        <v>2004757.2173974209</v>
      </c>
      <c r="J169" s="49">
        <v>2070378.0091601941</v>
      </c>
      <c r="K169" s="49">
        <v>2139943.6314563835</v>
      </c>
      <c r="L169" s="49">
        <v>2244967.8258621702</v>
      </c>
      <c r="M169" s="15"/>
      <c r="N169" s="15"/>
    </row>
    <row r="170" spans="1:16">
      <c r="A170" s="43" t="s">
        <v>63</v>
      </c>
      <c r="B170" s="34"/>
      <c r="C170" s="34"/>
      <c r="D170" s="49">
        <v>994613</v>
      </c>
      <c r="E170" s="49">
        <v>1178876.1241815635</v>
      </c>
      <c r="F170" s="49">
        <v>1402348.8644101992</v>
      </c>
      <c r="G170" s="49">
        <v>1647522.7338782495</v>
      </c>
      <c r="H170" s="49">
        <v>1881585.5224697348</v>
      </c>
      <c r="I170" s="49">
        <v>2029649.7180467711</v>
      </c>
      <c r="J170" s="49">
        <v>2102559.6229383601</v>
      </c>
      <c r="K170" s="49">
        <v>2180184.7768865083</v>
      </c>
      <c r="L170" s="49">
        <v>2294739.0400424087</v>
      </c>
      <c r="M170" s="15"/>
      <c r="N170" s="15"/>
    </row>
    <row r="197" spans="1:16">
      <c r="A197" s="43" t="s">
        <v>44</v>
      </c>
      <c r="B197" s="33">
        <v>2000</v>
      </c>
      <c r="C197" s="33">
        <v>2005</v>
      </c>
      <c r="D197" s="33">
        <v>2010</v>
      </c>
      <c r="E197" s="33">
        <v>2015</v>
      </c>
      <c r="F197" s="33">
        <v>2020</v>
      </c>
      <c r="G197" s="33">
        <v>2025</v>
      </c>
      <c r="H197" s="33">
        <v>2030</v>
      </c>
      <c r="I197" s="33">
        <v>2035</v>
      </c>
      <c r="J197" s="33">
        <v>2040</v>
      </c>
      <c r="K197" s="33">
        <v>2045</v>
      </c>
      <c r="L197" s="33">
        <v>2050</v>
      </c>
    </row>
    <row r="198" spans="1:16">
      <c r="A198" s="43" t="s">
        <v>64</v>
      </c>
      <c r="B198" s="36">
        <v>0.39033598338941999</v>
      </c>
      <c r="C198" s="36">
        <v>0.34440068116084416</v>
      </c>
      <c r="D198" s="36">
        <v>0.29846855583514015</v>
      </c>
      <c r="E198" s="33"/>
      <c r="F198" s="33"/>
      <c r="G198" s="33"/>
      <c r="H198" s="33"/>
      <c r="I198" s="33"/>
      <c r="J198" s="33"/>
      <c r="K198" s="33"/>
      <c r="L198" s="33"/>
      <c r="O198" s="14"/>
      <c r="P198" s="14"/>
    </row>
    <row r="199" spans="1:16">
      <c r="A199" s="43" t="s">
        <v>61</v>
      </c>
      <c r="B199" s="36"/>
      <c r="C199" s="36"/>
      <c r="D199" s="51">
        <v>0.29846855583514015</v>
      </c>
      <c r="E199" s="51">
        <v>0.25798141253897777</v>
      </c>
      <c r="F199" s="51">
        <v>0.23963898471597589</v>
      </c>
      <c r="G199" s="51">
        <v>0.23125361943892753</v>
      </c>
      <c r="H199" s="51">
        <v>0.219796158585606</v>
      </c>
      <c r="I199" s="51">
        <v>0.20646504995823053</v>
      </c>
      <c r="J199" s="51">
        <v>0.19279411447161365</v>
      </c>
      <c r="K199" s="51">
        <v>0.18333068732775037</v>
      </c>
      <c r="L199" s="51">
        <v>0.17992387201728124</v>
      </c>
    </row>
    <row r="200" spans="1:16">
      <c r="A200" s="43" t="s">
        <v>62</v>
      </c>
      <c r="B200" s="36"/>
      <c r="C200" s="36"/>
      <c r="D200" s="51">
        <v>0.29846855583514015</v>
      </c>
      <c r="E200" s="51">
        <v>0.26404031880012085</v>
      </c>
      <c r="F200" s="51">
        <v>0.25280871773393332</v>
      </c>
      <c r="G200" s="51">
        <v>0.25191342499652025</v>
      </c>
      <c r="H200" s="51">
        <v>0.2402398497533958</v>
      </c>
      <c r="I200" s="51">
        <v>0.22569654929136426</v>
      </c>
      <c r="J200" s="51">
        <v>0.21166847214815662</v>
      </c>
      <c r="K200" s="51">
        <v>0.20343384216282503</v>
      </c>
      <c r="L200" s="51">
        <v>0.20206189579126874</v>
      </c>
    </row>
    <row r="201" spans="1:16">
      <c r="A201" s="43" t="s">
        <v>63</v>
      </c>
      <c r="B201" s="36"/>
      <c r="C201" s="36"/>
      <c r="D201" s="51">
        <v>0.29846855583514015</v>
      </c>
      <c r="E201" s="51">
        <v>0.26989417715012232</v>
      </c>
      <c r="F201" s="51">
        <v>0.26554533655317475</v>
      </c>
      <c r="G201" s="51">
        <v>0.27205377881732656</v>
      </c>
      <c r="H201" s="51">
        <v>0.26051824192596679</v>
      </c>
      <c r="I201" s="51">
        <v>0.2455055690887035</v>
      </c>
      <c r="J201" s="51">
        <v>0.23184741503417569</v>
      </c>
      <c r="K201" s="51">
        <v>0.22522127748442083</v>
      </c>
      <c r="L201" s="51">
        <v>0.22577245384339434</v>
      </c>
    </row>
    <row r="228" spans="1:16">
      <c r="A228" s="43" t="s">
        <v>45</v>
      </c>
      <c r="B228" s="33">
        <v>2000</v>
      </c>
      <c r="C228" s="33">
        <v>2005</v>
      </c>
      <c r="D228" s="33">
        <v>2010</v>
      </c>
      <c r="E228" s="33">
        <v>2015</v>
      </c>
      <c r="F228" s="33">
        <v>2020</v>
      </c>
      <c r="G228" s="33">
        <v>2025</v>
      </c>
      <c r="H228" s="33">
        <v>2030</v>
      </c>
      <c r="I228" s="33">
        <v>2035</v>
      </c>
      <c r="J228" s="33">
        <v>2040</v>
      </c>
      <c r="K228" s="33">
        <v>2045</v>
      </c>
      <c r="L228" s="33">
        <v>2050</v>
      </c>
    </row>
    <row r="229" spans="1:16">
      <c r="A229" s="43" t="s">
        <v>64</v>
      </c>
      <c r="B229" s="36">
        <v>0.1077627551564337</v>
      </c>
      <c r="C229" s="36">
        <v>0.11948238911443992</v>
      </c>
      <c r="D229" s="36">
        <v>0.13315100835201743</v>
      </c>
      <c r="E229" s="33"/>
      <c r="F229" s="33"/>
      <c r="G229" s="33"/>
      <c r="H229" s="33"/>
      <c r="I229" s="33"/>
      <c r="J229" s="33"/>
      <c r="K229" s="33"/>
      <c r="L229" s="33"/>
      <c r="M229" s="14"/>
      <c r="N229" s="14"/>
      <c r="O229" s="14"/>
      <c r="P229" s="14"/>
    </row>
    <row r="230" spans="1:16">
      <c r="A230" s="43" t="s">
        <v>61</v>
      </c>
      <c r="B230" s="36"/>
      <c r="C230" s="36"/>
      <c r="D230" s="51">
        <v>0.13315100835201743</v>
      </c>
      <c r="E230" s="51">
        <v>0.15279945826936817</v>
      </c>
      <c r="F230" s="51">
        <v>0.18171280296006903</v>
      </c>
      <c r="G230" s="51">
        <v>0.21818378506540764</v>
      </c>
      <c r="H230" s="51">
        <v>0.25730209704047363</v>
      </c>
      <c r="I230" s="51">
        <v>0.28736373774786961</v>
      </c>
      <c r="J230" s="51">
        <v>0.30935843423085657</v>
      </c>
      <c r="K230" s="51">
        <v>0.33885178172892949</v>
      </c>
      <c r="L230" s="51">
        <v>0.38491928402236808</v>
      </c>
      <c r="M230" s="16"/>
      <c r="N230" s="16"/>
    </row>
    <row r="231" spans="1:16">
      <c r="A231" s="43" t="s">
        <v>62</v>
      </c>
      <c r="B231" s="36"/>
      <c r="C231" s="36"/>
      <c r="D231" s="51">
        <v>0.13315100835201743</v>
      </c>
      <c r="E231" s="51">
        <v>0.15256770291721783</v>
      </c>
      <c r="F231" s="51">
        <v>0.18108324512866084</v>
      </c>
      <c r="G231" s="51">
        <v>0.21691073746775635</v>
      </c>
      <c r="H231" s="51">
        <v>0.25345716601763985</v>
      </c>
      <c r="I231" s="51">
        <v>0.28009662591058254</v>
      </c>
      <c r="J231" s="51">
        <v>0.29826653481841275</v>
      </c>
      <c r="K231" s="51">
        <v>0.32282133258925078</v>
      </c>
      <c r="L231" s="51">
        <v>0.36150377199478356</v>
      </c>
      <c r="M231" s="16"/>
      <c r="N231" s="16"/>
    </row>
    <row r="232" spans="1:16">
      <c r="A232" s="43" t="s">
        <v>63</v>
      </c>
      <c r="B232" s="36"/>
      <c r="C232" s="36"/>
      <c r="D232" s="51">
        <v>0.13315100835201743</v>
      </c>
      <c r="E232" s="51">
        <v>0.15230986643416333</v>
      </c>
      <c r="F232" s="51">
        <v>0.18032587715782331</v>
      </c>
      <c r="G232" s="51">
        <v>0.21531247171859447</v>
      </c>
      <c r="H232" s="51">
        <v>0.24913057437548453</v>
      </c>
      <c r="I232" s="51">
        <v>0.27231876654058912</v>
      </c>
      <c r="J232" s="51">
        <v>0.28673957387413451</v>
      </c>
      <c r="K232" s="51">
        <v>0.306492899833954</v>
      </c>
      <c r="L232" s="51">
        <v>0.33811274472581132</v>
      </c>
      <c r="M232" s="16"/>
      <c r="N232" s="16"/>
    </row>
    <row r="259" spans="1:16">
      <c r="A259" t="s">
        <v>46</v>
      </c>
      <c r="B259" s="41">
        <v>2000</v>
      </c>
      <c r="C259" s="41">
        <v>2005</v>
      </c>
      <c r="D259" s="41">
        <v>2010</v>
      </c>
      <c r="E259" s="41">
        <v>2015</v>
      </c>
      <c r="F259" s="41">
        <v>2020</v>
      </c>
      <c r="G259" s="41">
        <v>2025</v>
      </c>
      <c r="H259" s="41">
        <v>2030</v>
      </c>
      <c r="I259" s="41">
        <v>2035</v>
      </c>
      <c r="J259" s="41">
        <v>2040</v>
      </c>
      <c r="K259" s="41">
        <v>2045</v>
      </c>
      <c r="L259" s="41">
        <v>2050</v>
      </c>
    </row>
    <row r="260" spans="1:16">
      <c r="A260" s="43" t="s">
        <v>64</v>
      </c>
      <c r="B260" s="53">
        <v>0.49809873854585374</v>
      </c>
      <c r="C260" s="53">
        <v>0.46388307027528403</v>
      </c>
      <c r="D260" s="53">
        <v>0.43161956418715758</v>
      </c>
      <c r="E260" s="54"/>
      <c r="F260" s="54"/>
      <c r="G260" s="54"/>
      <c r="H260" s="54"/>
      <c r="I260" s="54"/>
      <c r="J260" s="54"/>
      <c r="K260" s="54"/>
      <c r="L260" s="54"/>
      <c r="M260" s="14"/>
      <c r="N260" s="14"/>
      <c r="O260" s="14"/>
      <c r="P260" s="14"/>
    </row>
    <row r="261" spans="1:16">
      <c r="A261" s="43" t="s">
        <v>61</v>
      </c>
      <c r="B261" s="53"/>
      <c r="C261" s="53"/>
      <c r="D261" s="53">
        <f>D199+D232</f>
        <v>0.43161956418715758</v>
      </c>
      <c r="E261" s="53">
        <f t="shared" ref="E261:L261" si="0">E199+E232</f>
        <v>0.4102912789731411</v>
      </c>
      <c r="F261" s="53">
        <f t="shared" si="0"/>
        <v>0.41996486187379922</v>
      </c>
      <c r="G261" s="53">
        <f t="shared" si="0"/>
        <v>0.44656609115752199</v>
      </c>
      <c r="H261" s="53">
        <f t="shared" si="0"/>
        <v>0.46892673296109055</v>
      </c>
      <c r="I261" s="53">
        <f t="shared" si="0"/>
        <v>0.47878381649881963</v>
      </c>
      <c r="J261" s="53">
        <f t="shared" si="0"/>
        <v>0.47953368834574817</v>
      </c>
      <c r="K261" s="53">
        <f t="shared" si="0"/>
        <v>0.48982358716170438</v>
      </c>
      <c r="L261" s="53">
        <f t="shared" si="0"/>
        <v>0.51803661674309254</v>
      </c>
      <c r="M261" s="16"/>
      <c r="N261" s="16"/>
    </row>
    <row r="262" spans="1:16">
      <c r="A262" s="43" t="s">
        <v>62</v>
      </c>
      <c r="B262" s="53"/>
      <c r="C262" s="53"/>
      <c r="D262" s="53">
        <f>D200+D231</f>
        <v>0.43161956418715758</v>
      </c>
      <c r="E262" s="53">
        <f t="shared" ref="E262:L262" si="1">E200+E231</f>
        <v>0.41660802171733868</v>
      </c>
      <c r="F262" s="53">
        <f t="shared" si="1"/>
        <v>0.43389196286259413</v>
      </c>
      <c r="G262" s="53">
        <f t="shared" si="1"/>
        <v>0.46882416246427661</v>
      </c>
      <c r="H262" s="53">
        <f t="shared" si="1"/>
        <v>0.49369701577103564</v>
      </c>
      <c r="I262" s="53">
        <f t="shared" si="1"/>
        <v>0.50579317520194678</v>
      </c>
      <c r="J262" s="53">
        <f t="shared" si="1"/>
        <v>0.50993500696656935</v>
      </c>
      <c r="K262" s="53">
        <f t="shared" si="1"/>
        <v>0.52625517475207584</v>
      </c>
      <c r="L262" s="53">
        <f t="shared" si="1"/>
        <v>0.56356566778605233</v>
      </c>
      <c r="M262" s="16"/>
      <c r="N262" s="16"/>
    </row>
    <row r="263" spans="1:16">
      <c r="A263" s="43" t="s">
        <v>63</v>
      </c>
      <c r="B263" s="53"/>
      <c r="C263" s="53"/>
      <c r="D263" s="53">
        <f>D201+D230</f>
        <v>0.43161956418715758</v>
      </c>
      <c r="E263" s="53">
        <f t="shared" ref="E263:L263" si="2">E201+E230</f>
        <v>0.42269363541949045</v>
      </c>
      <c r="F263" s="53">
        <f t="shared" si="2"/>
        <v>0.44725813951324378</v>
      </c>
      <c r="G263" s="53">
        <f t="shared" si="2"/>
        <v>0.49023756388273421</v>
      </c>
      <c r="H263" s="53">
        <f t="shared" si="2"/>
        <v>0.51782033896644042</v>
      </c>
      <c r="I263" s="53">
        <f t="shared" si="2"/>
        <v>0.53286930683657308</v>
      </c>
      <c r="J263" s="53">
        <f t="shared" si="2"/>
        <v>0.54120584926503223</v>
      </c>
      <c r="K263" s="53">
        <f t="shared" si="2"/>
        <v>0.56407305921335027</v>
      </c>
      <c r="L263" s="53">
        <f t="shared" si="2"/>
        <v>0.61069173786576236</v>
      </c>
      <c r="M263" s="16"/>
      <c r="N263" s="16"/>
    </row>
    <row r="291" spans="1:14">
      <c r="A291" s="43" t="s">
        <v>50</v>
      </c>
      <c r="B291" s="33">
        <v>2000</v>
      </c>
      <c r="C291" s="33">
        <v>2005</v>
      </c>
      <c r="D291" s="33">
        <v>2010</v>
      </c>
      <c r="E291" s="33">
        <v>2015</v>
      </c>
      <c r="F291" s="33">
        <v>2020</v>
      </c>
      <c r="G291" s="33">
        <v>2025</v>
      </c>
      <c r="H291" s="33">
        <v>2030</v>
      </c>
      <c r="I291" s="33">
        <v>2035</v>
      </c>
      <c r="J291" s="33">
        <v>2040</v>
      </c>
      <c r="K291" s="33">
        <v>2045</v>
      </c>
      <c r="L291" s="33">
        <v>2050</v>
      </c>
    </row>
    <row r="292" spans="1:14">
      <c r="A292" s="43" t="s">
        <v>65</v>
      </c>
      <c r="B292" s="34">
        <v>2654474</v>
      </c>
      <c r="C292" s="34">
        <v>2465511.610925925</v>
      </c>
      <c r="D292" s="49">
        <v>2229504</v>
      </c>
      <c r="E292" s="49">
        <v>2034071.517507067</v>
      </c>
      <c r="F292" s="49">
        <v>1947110.8686749574</v>
      </c>
      <c r="G292" s="49">
        <v>1898694.1894193317</v>
      </c>
      <c r="H292" s="49">
        <v>1766065.1787891672</v>
      </c>
      <c r="I292" s="49">
        <v>1615395.3467400917</v>
      </c>
      <c r="J292" s="49">
        <v>1469268.9216203252</v>
      </c>
      <c r="K292" s="49">
        <v>1348538.3740514808</v>
      </c>
      <c r="L292" s="49">
        <v>1254820.8069338172</v>
      </c>
      <c r="M292" s="16"/>
      <c r="N292" s="16"/>
    </row>
    <row r="293" spans="1:14">
      <c r="A293" s="43" t="s">
        <v>67</v>
      </c>
      <c r="B293" s="34">
        <v>6800485</v>
      </c>
      <c r="C293" s="34">
        <v>7158846.5</v>
      </c>
      <c r="D293" s="49">
        <v>7469812</v>
      </c>
      <c r="E293" s="49">
        <v>7703639.8333046399</v>
      </c>
      <c r="F293" s="49">
        <v>7701913.4708961267</v>
      </c>
      <c r="G293" s="49">
        <v>7537090.1310462467</v>
      </c>
      <c r="H293" s="49">
        <v>7351258.2554560304</v>
      </c>
      <c r="I293" s="49">
        <v>7157377.2475124896</v>
      </c>
      <c r="J293" s="49">
        <v>6941368.767437011</v>
      </c>
      <c r="K293" s="49">
        <v>6628879.2450379683</v>
      </c>
      <c r="L293" s="49">
        <v>6210081.3318610815</v>
      </c>
      <c r="M293" s="16"/>
      <c r="N293" s="16"/>
    </row>
    <row r="294" spans="1:14">
      <c r="A294" s="43" t="s">
        <v>66</v>
      </c>
      <c r="B294" s="34">
        <v>732839</v>
      </c>
      <c r="C294" s="34">
        <v>855356.08312354633</v>
      </c>
      <c r="D294" s="49">
        <v>994613</v>
      </c>
      <c r="E294" s="49">
        <v>1175326.6334688677</v>
      </c>
      <c r="F294" s="49">
        <v>1394687.4850100183</v>
      </c>
      <c r="G294" s="49">
        <v>1634875.7786861898</v>
      </c>
      <c r="H294" s="49">
        <v>1863229.0840916648</v>
      </c>
      <c r="I294" s="49">
        <v>2004757.2173974209</v>
      </c>
      <c r="J294" s="49">
        <v>2070378.0091601941</v>
      </c>
      <c r="K294" s="49">
        <v>2139943.6314563835</v>
      </c>
      <c r="L294" s="49">
        <v>2244967.8258621702</v>
      </c>
      <c r="M294" s="16"/>
      <c r="N294" s="16"/>
    </row>
    <row r="295" spans="1:14">
      <c r="A295" s="43" t="s">
        <v>68</v>
      </c>
      <c r="B295" s="42">
        <v>0.49809873854585374</v>
      </c>
      <c r="C295" s="42">
        <v>0.46388307027528403</v>
      </c>
      <c r="D295" s="52">
        <v>0.43161956418715758</v>
      </c>
      <c r="E295" s="52">
        <v>0.41660802171733868</v>
      </c>
      <c r="F295" s="52">
        <v>0.43389196286259413</v>
      </c>
      <c r="G295" s="52">
        <v>0.46882416246427661</v>
      </c>
      <c r="H295" s="52">
        <v>0.49369701577103564</v>
      </c>
      <c r="I295" s="52">
        <v>0.50579317520194689</v>
      </c>
      <c r="J295" s="52">
        <v>0.50993500696656935</v>
      </c>
      <c r="K295" s="52">
        <v>0.52625517475207573</v>
      </c>
      <c r="L295" s="52">
        <v>0.56356566778605233</v>
      </c>
    </row>
    <row r="322" spans="1:242">
      <c r="A322" s="43" t="s">
        <v>51</v>
      </c>
      <c r="B322" s="44">
        <v>2000</v>
      </c>
      <c r="C322" s="44">
        <v>2001</v>
      </c>
      <c r="D322" s="44">
        <v>2002</v>
      </c>
      <c r="E322" s="44">
        <v>2003</v>
      </c>
      <c r="F322" s="44">
        <v>2004</v>
      </c>
      <c r="G322" s="44">
        <v>2005</v>
      </c>
      <c r="H322" s="44">
        <v>2006</v>
      </c>
      <c r="I322" s="44">
        <v>2007</v>
      </c>
      <c r="J322" s="44">
        <v>2008</v>
      </c>
      <c r="K322" s="44">
        <v>2009</v>
      </c>
      <c r="L322" s="44">
        <v>2010</v>
      </c>
      <c r="M322" s="44">
        <v>2011</v>
      </c>
      <c r="N322" s="44">
        <v>2012</v>
      </c>
      <c r="O322" s="44">
        <v>2013</v>
      </c>
      <c r="P322" s="44">
        <v>2014</v>
      </c>
      <c r="Q322" s="44">
        <v>2015</v>
      </c>
      <c r="R322" s="44">
        <v>2016</v>
      </c>
      <c r="S322" s="44">
        <v>2017</v>
      </c>
      <c r="T322" s="44">
        <v>2018</v>
      </c>
      <c r="U322" s="44">
        <v>2019</v>
      </c>
      <c r="V322" s="44">
        <v>2020</v>
      </c>
      <c r="W322" s="44">
        <v>2021</v>
      </c>
      <c r="X322" s="44">
        <v>2022</v>
      </c>
      <c r="Y322" s="44">
        <v>2023</v>
      </c>
      <c r="Z322" s="44">
        <v>2024</v>
      </c>
      <c r="AA322" s="44">
        <v>2025</v>
      </c>
      <c r="AB322" s="44">
        <v>2026</v>
      </c>
      <c r="AC322" s="44">
        <v>2027</v>
      </c>
      <c r="AD322" s="44">
        <v>2028</v>
      </c>
      <c r="AE322" s="44">
        <v>2029</v>
      </c>
      <c r="AF322" s="44">
        <v>2030</v>
      </c>
      <c r="AG322" s="44">
        <v>2031</v>
      </c>
      <c r="AH322" s="44">
        <v>2032</v>
      </c>
      <c r="AI322" s="44">
        <v>2033</v>
      </c>
      <c r="AJ322" s="44">
        <v>2034</v>
      </c>
      <c r="AK322" s="44">
        <v>2035</v>
      </c>
      <c r="AL322" s="44">
        <v>2036</v>
      </c>
      <c r="AM322" s="44">
        <v>2037</v>
      </c>
      <c r="AN322" s="44">
        <v>2038</v>
      </c>
      <c r="AO322" s="44">
        <v>2039</v>
      </c>
      <c r="AP322" s="44">
        <v>2040</v>
      </c>
      <c r="AQ322" s="44">
        <v>2041</v>
      </c>
      <c r="AR322" s="44">
        <v>2042</v>
      </c>
      <c r="AS322" s="44">
        <v>2043</v>
      </c>
      <c r="AT322" s="44">
        <v>2044</v>
      </c>
      <c r="AU322" s="44">
        <v>2045</v>
      </c>
      <c r="AV322" s="44">
        <v>2046</v>
      </c>
      <c r="AW322" s="44">
        <v>2047</v>
      </c>
      <c r="AX322" s="44">
        <v>2048</v>
      </c>
      <c r="AY322" s="44">
        <v>2049</v>
      </c>
      <c r="AZ322" s="44">
        <v>2050</v>
      </c>
      <c r="BA322" s="44">
        <v>2051</v>
      </c>
      <c r="BB322" s="44">
        <v>2052</v>
      </c>
      <c r="BC322" s="44">
        <v>2053</v>
      </c>
      <c r="BD322" s="44">
        <v>2054</v>
      </c>
      <c r="BE322" s="44">
        <v>2055</v>
      </c>
      <c r="BF322" s="44">
        <v>2056</v>
      </c>
      <c r="BG322" s="44">
        <v>2057</v>
      </c>
      <c r="BH322" s="44">
        <v>2058</v>
      </c>
      <c r="BI322" s="44">
        <v>2059</v>
      </c>
      <c r="BJ322" s="44">
        <v>2060</v>
      </c>
      <c r="BK322" s="44">
        <v>2061</v>
      </c>
      <c r="BL322" s="44">
        <v>2062</v>
      </c>
      <c r="BM322" s="44">
        <v>2063</v>
      </c>
      <c r="BN322" s="44">
        <v>2064</v>
      </c>
      <c r="BO322" s="44">
        <v>2065</v>
      </c>
      <c r="BP322" s="44">
        <v>2066</v>
      </c>
      <c r="BQ322" s="44">
        <v>2067</v>
      </c>
      <c r="BR322" s="44">
        <v>2068</v>
      </c>
      <c r="BS322" s="44">
        <v>2069</v>
      </c>
      <c r="BT322" s="44">
        <v>2070</v>
      </c>
      <c r="BU322" s="44">
        <v>2071</v>
      </c>
      <c r="BV322" s="44">
        <v>2072</v>
      </c>
      <c r="BW322" s="44">
        <v>2073</v>
      </c>
      <c r="BX322" s="44">
        <v>2074</v>
      </c>
      <c r="BY322" s="44">
        <v>2075</v>
      </c>
      <c r="BZ322" s="44">
        <v>2076</v>
      </c>
      <c r="CA322" s="44">
        <v>2077</v>
      </c>
      <c r="CB322" s="44">
        <v>2078</v>
      </c>
      <c r="CC322" s="44">
        <v>2079</v>
      </c>
      <c r="CD322" s="44">
        <v>2080</v>
      </c>
      <c r="CE322" s="44">
        <v>2081</v>
      </c>
      <c r="CF322" s="44">
        <v>2082</v>
      </c>
      <c r="CG322" s="44">
        <v>2083</v>
      </c>
      <c r="CH322" s="44">
        <v>2084</v>
      </c>
      <c r="CI322" s="44">
        <v>2085</v>
      </c>
      <c r="CJ322" s="44">
        <v>2086</v>
      </c>
      <c r="CK322" s="44">
        <v>2087</v>
      </c>
      <c r="CL322" s="44">
        <v>2088</v>
      </c>
      <c r="CM322" s="44">
        <v>2089</v>
      </c>
      <c r="CN322" s="44">
        <v>2090</v>
      </c>
      <c r="CO322" s="44">
        <v>2091</v>
      </c>
      <c r="CP322" s="44">
        <v>2092</v>
      </c>
      <c r="CQ322" s="44">
        <v>2093</v>
      </c>
      <c r="CR322" s="44">
        <v>2094</v>
      </c>
      <c r="CS322" s="44">
        <v>2095</v>
      </c>
      <c r="CT322" s="44">
        <v>2096</v>
      </c>
      <c r="CU322" s="44">
        <v>2097</v>
      </c>
      <c r="CV322" s="44">
        <v>2098</v>
      </c>
      <c r="CW322" s="44">
        <v>2099</v>
      </c>
      <c r="CX322" s="44">
        <v>2100</v>
      </c>
    </row>
    <row r="323" spans="1:242">
      <c r="A323" s="43" t="s">
        <v>64</v>
      </c>
      <c r="B323" s="44">
        <v>69.076757689743246</v>
      </c>
      <c r="C323" s="44">
        <v>69.19832452514315</v>
      </c>
      <c r="D323" s="44">
        <v>69.388761446793794</v>
      </c>
      <c r="E323" s="44">
        <v>69.54475470415953</v>
      </c>
      <c r="F323" s="44">
        <v>69.881513666349235</v>
      </c>
      <c r="G323" s="44">
        <v>70.306334211687329</v>
      </c>
      <c r="H323" s="44">
        <v>70.61611713753355</v>
      </c>
      <c r="I323" s="44">
        <v>70.809891638159527</v>
      </c>
      <c r="J323" s="44">
        <v>70.887240537176766</v>
      </c>
      <c r="K323" s="44">
        <v>71.117333676957216</v>
      </c>
      <c r="L323" s="44">
        <v>71.159471223240814</v>
      </c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4"/>
      <c r="CP323" s="44"/>
      <c r="CQ323" s="44"/>
      <c r="CR323" s="44"/>
      <c r="CS323" s="44"/>
      <c r="CT323" s="44"/>
      <c r="CU323" s="44"/>
      <c r="CV323" s="44"/>
      <c r="CW323" s="44"/>
      <c r="CX323" s="44"/>
    </row>
    <row r="324" spans="1:242">
      <c r="A324" s="43" t="s">
        <v>69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>
        <v>71.159471223240814</v>
      </c>
      <c r="M324" s="37">
        <v>71.43779928553343</v>
      </c>
      <c r="N324" s="37">
        <v>71.582402152882949</v>
      </c>
      <c r="O324" s="37">
        <v>71.724939264984627</v>
      </c>
      <c r="P324" s="37">
        <v>71.865440132627697</v>
      </c>
      <c r="Q324" s="37">
        <v>72.003933845018736</v>
      </c>
      <c r="R324" s="37">
        <v>72.140449075804185</v>
      </c>
      <c r="S324" s="37">
        <v>72.275014089006987</v>
      </c>
      <c r="T324" s="37">
        <v>72.407656744878309</v>
      </c>
      <c r="U324" s="37">
        <v>72.538404505665767</v>
      </c>
      <c r="V324" s="37">
        <v>72.667284441299117</v>
      </c>
      <c r="W324" s="37">
        <v>72.794323234994849</v>
      </c>
      <c r="X324" s="37">
        <v>72.919547188780641</v>
      </c>
      <c r="Y324" s="37">
        <v>73.042982228940915</v>
      </c>
      <c r="Z324" s="37">
        <v>73.164653911384619</v>
      </c>
      <c r="AA324" s="37">
        <v>73.28458742693627</v>
      </c>
      <c r="AB324" s="37">
        <v>73.402807606551463</v>
      </c>
      <c r="AC324" s="37">
        <v>73.519338926457877</v>
      </c>
      <c r="AD324" s="37">
        <v>73.634205513222767</v>
      </c>
      <c r="AE324" s="37">
        <v>73.747431148748163</v>
      </c>
      <c r="AF324" s="37">
        <v>73.859039275194618</v>
      </c>
      <c r="AG324" s="37">
        <v>73.969052999834702</v>
      </c>
      <c r="AH324" s="37">
        <v>74.077495099837066</v>
      </c>
      <c r="AI324" s="37">
        <v>74.184388026982248</v>
      </c>
      <c r="AJ324" s="37">
        <v>74.28975391231107</v>
      </c>
      <c r="AK324" s="37">
        <v>74.393614570706632</v>
      </c>
      <c r="AL324" s="37">
        <v>74.495991505410828</v>
      </c>
      <c r="AM324" s="37">
        <v>74.596905912476387</v>
      </c>
      <c r="AN324" s="37">
        <v>74.696378685155295</v>
      </c>
      <c r="AO324" s="37">
        <v>74.794430418224508</v>
      </c>
      <c r="AP324" s="37">
        <v>74.891081412249875</v>
      </c>
      <c r="AQ324" s="37">
        <v>74.986351677789159</v>
      </c>
      <c r="AR324" s="37">
        <v>75.080260939535023</v>
      </c>
      <c r="AS324" s="37">
        <v>75.172828640398805</v>
      </c>
      <c r="AT324" s="37">
        <v>75.264073945535969</v>
      </c>
      <c r="AU324" s="37">
        <v>75.354015746314033</v>
      </c>
      <c r="AV324" s="37">
        <v>75.442672664223835</v>
      </c>
      <c r="AW324" s="37">
        <v>75.530063054734924</v>
      </c>
      <c r="AX324" s="37">
        <v>75.616205011095857</v>
      </c>
      <c r="AY324" s="37">
        <v>75.701116368080207</v>
      </c>
      <c r="AZ324" s="37">
        <v>75.784814705679068</v>
      </c>
      <c r="BA324" s="37">
        <v>75.867317352740798</v>
      </c>
      <c r="BB324" s="37">
        <v>75.948641390558791</v>
      </c>
      <c r="BC324" s="37">
        <v>76.028803656407945</v>
      </c>
      <c r="BD324" s="37">
        <v>76.107820747030686</v>
      </c>
      <c r="BE324" s="37">
        <v>76.185709022073098</v>
      </c>
      <c r="BF324" s="37">
        <v>76.262484607472061</v>
      </c>
      <c r="BG324" s="37">
        <v>76.338163398793895</v>
      </c>
      <c r="BH324" s="37">
        <v>76.412761064525412</v>
      </c>
      <c r="BI324" s="37">
        <v>76.486293049317908</v>
      </c>
      <c r="BJ324" s="37">
        <v>76.558774577184792</v>
      </c>
      <c r="BK324" s="37">
        <v>76.630220654653584</v>
      </c>
      <c r="BL324" s="37">
        <v>76.700646073872818</v>
      </c>
      <c r="BM324" s="37">
        <v>76.770065415674637</v>
      </c>
      <c r="BN324" s="37">
        <v>76.838493052593577</v>
      </c>
      <c r="BO324" s="37">
        <v>76.905943151842237</v>
      </c>
      <c r="BP324" s="37">
        <v>76.972429678244495</v>
      </c>
      <c r="BQ324" s="37">
        <v>77.037966397126723</v>
      </c>
      <c r="BR324" s="37">
        <v>77.102566877167774</v>
      </c>
      <c r="BS324" s="37">
        <v>77.166244493208239</v>
      </c>
      <c r="BT324" s="37">
        <v>77.229012429019548</v>
      </c>
      <c r="BU324" s="37">
        <v>77.290883680033559</v>
      </c>
      <c r="BV324" s="37">
        <v>77.351871056033076</v>
      </c>
      <c r="BW324" s="37">
        <v>77.41198718380403</v>
      </c>
      <c r="BX324" s="37">
        <v>77.471244509749681</v>
      </c>
      <c r="BY324" s="37">
        <v>77.529655302467546</v>
      </c>
      <c r="BZ324" s="37">
        <v>77.587231655289443</v>
      </c>
      <c r="CA324" s="37">
        <v>77.643985488785304</v>
      </c>
      <c r="CB324" s="37">
        <v>77.699928553231231</v>
      </c>
      <c r="CC324" s="37">
        <v>77.755072431042208</v>
      </c>
      <c r="CD324" s="37">
        <v>77.80942853917017</v>
      </c>
      <c r="CE324" s="37">
        <v>77.863008131467737</v>
      </c>
      <c r="CF324" s="37">
        <v>77.915822301018196</v>
      </c>
      <c r="CG324" s="37">
        <v>77.967881982432218</v>
      </c>
      <c r="CH324" s="37">
        <v>78.01919795411176</v>
      </c>
      <c r="CI324" s="37">
        <v>78.069780840481599</v>
      </c>
      <c r="CJ324" s="37">
        <v>78.119641114189008</v>
      </c>
      <c r="CK324" s="37">
        <v>78.168789098272029</v>
      </c>
      <c r="CL324" s="37">
        <v>78.217234968296708</v>
      </c>
      <c r="CM324" s="37">
        <v>78.2649887544639</v>
      </c>
      <c r="CN324" s="37">
        <v>78.312060343685843</v>
      </c>
      <c r="CO324" s="37">
        <v>78.35845948163319</v>
      </c>
      <c r="CP324" s="37">
        <v>78.404195774752722</v>
      </c>
      <c r="CQ324" s="37">
        <v>78.449278692256257</v>
      </c>
      <c r="CR324" s="37">
        <v>78.493717568081166</v>
      </c>
      <c r="CS324" s="37">
        <v>78.537521602822864</v>
      </c>
      <c r="CT324" s="37">
        <v>78.580699865639673</v>
      </c>
      <c r="CU324" s="37">
        <v>78.623261296130536</v>
      </c>
      <c r="CV324" s="37">
        <v>78.665214706185822</v>
      </c>
      <c r="CW324" s="37">
        <v>78.70656878181174</v>
      </c>
      <c r="CX324" s="37">
        <v>78.747332084928715</v>
      </c>
    </row>
    <row r="325" spans="1:242" s="39" customFormat="1">
      <c r="A325" s="43" t="s">
        <v>70</v>
      </c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>
        <v>71.159471223240814</v>
      </c>
      <c r="M325" s="37">
        <v>71.547823206342855</v>
      </c>
      <c r="N325" s="37">
        <v>71.798127626184282</v>
      </c>
      <c r="O325" s="37">
        <v>72.042174435529674</v>
      </c>
      <c r="P325" s="37">
        <v>72.280120074641431</v>
      </c>
      <c r="Q325" s="37">
        <v>72.512117072775396</v>
      </c>
      <c r="R325" s="37">
        <v>72.738314145956011</v>
      </c>
      <c r="S325" s="37">
        <v>72.958856292307104</v>
      </c>
      <c r="T325" s="37">
        <v>73.173884884999424</v>
      </c>
      <c r="U325" s="37">
        <v>73.38353776287444</v>
      </c>
      <c r="V325" s="37">
        <v>73.587949318802572</v>
      </c>
      <c r="W325" s="37">
        <v>73.78725058583251</v>
      </c>
      <c r="X325" s="37">
        <v>73.981569321186697</v>
      </c>
      <c r="Y325" s="37">
        <v>74.171030088157025</v>
      </c>
      <c r="Z325" s="37">
        <v>74.355754335953094</v>
      </c>
      <c r="AA325" s="37">
        <v>74.535860477554266</v>
      </c>
      <c r="AB325" s="37">
        <v>74.711463965615408</v>
      </c>
      <c r="AC325" s="37">
        <v>74.882677366475022</v>
      </c>
      <c r="AD325" s="37">
        <v>75.049610432313145</v>
      </c>
      <c r="AE325" s="37">
        <v>75.212370171505313</v>
      </c>
      <c r="AF325" s="37">
        <v>75.371060917217676</v>
      </c>
      <c r="AG325" s="37">
        <v>75.525784394287228</v>
      </c>
      <c r="AH325" s="37">
        <v>75.676639784430051</v>
      </c>
      <c r="AI325" s="37">
        <v>75.823723789819297</v>
      </c>
      <c r="AJ325" s="37">
        <v>75.96713069507382</v>
      </c>
      <c r="AK325" s="37">
        <v>76.106952427696967</v>
      </c>
      <c r="AL325" s="37">
        <v>76.243278617004549</v>
      </c>
      <c r="AM325" s="37">
        <v>76.376196651579434</v>
      </c>
      <c r="AN325" s="37">
        <v>76.505791735289947</v>
      </c>
      <c r="AO325" s="37">
        <v>76.632146941907692</v>
      </c>
      <c r="AP325" s="37">
        <v>76.755343268359994</v>
      </c>
      <c r="AQ325" s="37">
        <v>76.875459686650998</v>
      </c>
      <c r="AR325" s="37">
        <v>76.99257319448472</v>
      </c>
      <c r="AS325" s="37">
        <v>77.106758864622606</v>
      </c>
      <c r="AT325" s="37">
        <v>77.218089893007047</v>
      </c>
      <c r="AU325" s="37">
        <v>77.32663764568187</v>
      </c>
      <c r="AV325" s="37">
        <v>77.432471704539822</v>
      </c>
      <c r="AW325" s="37">
        <v>77.535659911926331</v>
      </c>
      <c r="AX325" s="37">
        <v>77.636268414128168</v>
      </c>
      <c r="AY325" s="37">
        <v>77.734361703774965</v>
      </c>
      <c r="AZ325" s="37">
        <v>77.830002661180586</v>
      </c>
      <c r="BA325" s="37">
        <v>77.923252594651075</v>
      </c>
      <c r="BB325" s="37">
        <v>78.014171279784804</v>
      </c>
      <c r="BC325" s="37">
        <v>78.102816997790185</v>
      </c>
      <c r="BD325" s="37">
        <v>78.189246572845434</v>
      </c>
      <c r="BE325" s="37">
        <v>78.273515408524304</v>
      </c>
      <c r="BF325" s="37">
        <v>78.355677523311201</v>
      </c>
      <c r="BG325" s="37">
        <v>78.435785585228416</v>
      </c>
      <c r="BH325" s="37">
        <v>78.513890945597709</v>
      </c>
      <c r="BI325" s="37">
        <v>78.590043671957773</v>
      </c>
      <c r="BJ325" s="37">
        <v>78.664292580158829</v>
      </c>
      <c r="BK325" s="37">
        <v>78.736685265654856</v>
      </c>
      <c r="BL325" s="37">
        <v>78.807268134013484</v>
      </c>
      <c r="BM325" s="37">
        <v>78.87608643066315</v>
      </c>
      <c r="BN325" s="37">
        <v>78.943184269896577</v>
      </c>
      <c r="BO325" s="37">
        <v>79.008604663149157</v>
      </c>
      <c r="BP325" s="37">
        <v>79.072389546570435</v>
      </c>
      <c r="BQ325" s="37">
        <v>79.134579807906178</v>
      </c>
      <c r="BR325" s="37">
        <v>79.195215312708527</v>
      </c>
      <c r="BS325" s="37">
        <v>79.254334929890817</v>
      </c>
      <c r="BT325" s="37">
        <v>79.311976556643543</v>
      </c>
      <c r="BU325" s="37">
        <v>79.368177142727461</v>
      </c>
      <c r="BV325" s="37">
        <v>79.422972714159272</v>
      </c>
      <c r="BW325" s="37">
        <v>79.476398396305285</v>
      </c>
      <c r="BX325" s="37">
        <v>79.528488436397652</v>
      </c>
      <c r="BY325" s="37">
        <v>79.579276225487718</v>
      </c>
      <c r="BZ325" s="37">
        <v>79.628794319850527</v>
      </c>
      <c r="CA325" s="37">
        <v>79.677074461854261</v>
      </c>
      <c r="CB325" s="37">
        <v>79.724147600307901</v>
      </c>
      <c r="CC325" s="37">
        <v>79.770043910300203</v>
      </c>
      <c r="CD325" s="37">
        <v>79.814792812542692</v>
      </c>
      <c r="CE325" s="37">
        <v>79.858422992229123</v>
      </c>
      <c r="CF325" s="37">
        <v>79.900962417423401</v>
      </c>
      <c r="CG325" s="37">
        <v>79.942438356987822</v>
      </c>
      <c r="CH325" s="37">
        <v>79.982877398063124</v>
      </c>
      <c r="CI325" s="37">
        <v>80.02230546311155</v>
      </c>
      <c r="CJ325" s="37">
        <v>80.060747826533756</v>
      </c>
      <c r="CK325" s="37">
        <v>80.098229130870408</v>
      </c>
      <c r="CL325" s="37">
        <v>80.134773402598654</v>
      </c>
      <c r="CM325" s="37">
        <v>80.170404067533681</v>
      </c>
      <c r="CN325" s="37">
        <v>80.205143965845338</v>
      </c>
      <c r="CO325" s="37">
        <v>80.239015366699206</v>
      </c>
      <c r="CP325" s="37">
        <v>80.272039982531723</v>
      </c>
      <c r="CQ325" s="37">
        <v>80.304238982968428</v>
      </c>
      <c r="CR325" s="37">
        <v>80.335633008394211</v>
      </c>
      <c r="CS325" s="37">
        <v>80.366242183184355</v>
      </c>
      <c r="CT325" s="37">
        <v>80.39608612860475</v>
      </c>
      <c r="CU325" s="37">
        <v>80.425183975389629</v>
      </c>
      <c r="CV325" s="37">
        <v>80.453554376004888</v>
      </c>
      <c r="CW325" s="37">
        <v>80.481215516604763</v>
      </c>
      <c r="CX325" s="37">
        <v>80.508185128689647</v>
      </c>
      <c r="CY325"/>
      <c r="CZ325"/>
      <c r="DA325"/>
      <c r="DB325"/>
      <c r="DC325"/>
      <c r="DD325"/>
      <c r="DE325"/>
      <c r="DF325"/>
      <c r="DG325"/>
      <c r="DH325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</row>
    <row r="326" spans="1:242">
      <c r="A326" s="43" t="s">
        <v>71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>
        <v>71.159471223240814</v>
      </c>
      <c r="M326" s="37">
        <v>71.701856695476039</v>
      </c>
      <c r="N326" s="37">
        <v>72.096182427656998</v>
      </c>
      <c r="O326" s="37">
        <v>72.474735130550712</v>
      </c>
      <c r="P326" s="37">
        <v>72.838145725328687</v>
      </c>
      <c r="Q326" s="37">
        <v>73.187019896315533</v>
      </c>
      <c r="R326" s="37">
        <v>73.521939100462916</v>
      </c>
      <c r="S326" s="37">
        <v>73.843461536444394</v>
      </c>
      <c r="T326" s="37">
        <v>74.152123074986619</v>
      </c>
      <c r="U326" s="37">
        <v>74.448438151987148</v>
      </c>
      <c r="V326" s="37">
        <v>74.732900625907661</v>
      </c>
      <c r="W326" s="37">
        <v>75.005984600871358</v>
      </c>
      <c r="X326" s="37">
        <v>75.268145216836501</v>
      </c>
      <c r="Y326" s="37">
        <v>75.519819408163045</v>
      </c>
      <c r="Z326" s="37">
        <v>75.761426631836528</v>
      </c>
      <c r="AA326" s="37">
        <v>75.993369566563061</v>
      </c>
      <c r="AB326" s="37">
        <v>76.21603478390054</v>
      </c>
      <c r="AC326" s="37">
        <v>76.429793392544525</v>
      </c>
      <c r="AD326" s="37">
        <v>76.635001656842746</v>
      </c>
      <c r="AE326" s="37">
        <v>76.832001590569035</v>
      </c>
      <c r="AF326" s="37">
        <v>77.021121526946274</v>
      </c>
      <c r="AG326" s="37">
        <v>77.202676665868424</v>
      </c>
      <c r="AH326" s="37">
        <v>77.376969599233689</v>
      </c>
      <c r="AI326" s="37">
        <v>77.544290815264347</v>
      </c>
      <c r="AJ326" s="37">
        <v>77.704919182653768</v>
      </c>
      <c r="AK326" s="37">
        <v>77.859122415347613</v>
      </c>
      <c r="AL326" s="37">
        <v>78.007157518733706</v>
      </c>
      <c r="AM326" s="37">
        <v>78.149271217984364</v>
      </c>
      <c r="AN326" s="37">
        <v>78.285700369264987</v>
      </c>
      <c r="AO326" s="37">
        <v>78.416672354494381</v>
      </c>
      <c r="AP326" s="37">
        <v>78.542405460314612</v>
      </c>
      <c r="AQ326" s="37">
        <v>78.663109241902021</v>
      </c>
      <c r="AR326" s="37">
        <v>78.778984872225934</v>
      </c>
      <c r="AS326" s="37">
        <v>78.890225477336898</v>
      </c>
      <c r="AT326" s="37">
        <v>78.997016458243422</v>
      </c>
      <c r="AU326" s="37">
        <v>79.099535799913681</v>
      </c>
      <c r="AV326" s="37">
        <v>79.197954367917134</v>
      </c>
      <c r="AW326" s="37">
        <v>79.292436193200444</v>
      </c>
      <c r="AX326" s="37">
        <v>79.383138745472422</v>
      </c>
      <c r="AY326" s="37">
        <v>79.470213195653528</v>
      </c>
      <c r="AZ326" s="37">
        <v>79.553804667827393</v>
      </c>
      <c r="BA326" s="37">
        <v>79.634052481114296</v>
      </c>
      <c r="BB326" s="37">
        <v>79.711090381869724</v>
      </c>
      <c r="BC326" s="37">
        <v>79.785046766594931</v>
      </c>
      <c r="BD326" s="37">
        <v>79.856044895931134</v>
      </c>
      <c r="BE326" s="37">
        <v>79.924203100093891</v>
      </c>
      <c r="BF326" s="37">
        <v>79.98963497609013</v>
      </c>
      <c r="BG326" s="37">
        <v>80.052449577046531</v>
      </c>
      <c r="BH326" s="37">
        <v>80.112751593964674</v>
      </c>
      <c r="BI326" s="37">
        <v>80.170641530206083</v>
      </c>
      <c r="BJ326" s="37">
        <v>80.226215868997841</v>
      </c>
      <c r="BK326" s="37">
        <v>80.279567234237931</v>
      </c>
      <c r="BL326" s="37">
        <v>80.330784544868408</v>
      </c>
      <c r="BM326" s="37">
        <v>80.379953163073665</v>
      </c>
      <c r="BN326" s="37">
        <v>80.427155036550715</v>
      </c>
      <c r="BO326" s="37">
        <v>80.472468835088691</v>
      </c>
      <c r="BP326" s="37">
        <v>80.51597008168514</v>
      </c>
      <c r="BQ326" s="37">
        <v>80.557731278417734</v>
      </c>
      <c r="BR326" s="37">
        <v>80.597822027281026</v>
      </c>
      <c r="BS326" s="37">
        <v>80.636309146189788</v>
      </c>
      <c r="BT326" s="37">
        <v>80.6732567803422</v>
      </c>
      <c r="BU326" s="37">
        <v>80.70872650912851</v>
      </c>
      <c r="BV326" s="37">
        <v>80.742777448763377</v>
      </c>
      <c r="BW326" s="37">
        <v>80.775466350812849</v>
      </c>
      <c r="BX326" s="37">
        <v>80.806847696780338</v>
      </c>
      <c r="BY326" s="37">
        <v>80.83697378890912</v>
      </c>
      <c r="BZ326" s="37">
        <v>80.865894837352755</v>
      </c>
      <c r="CA326" s="37">
        <v>80.893659043858648</v>
      </c>
      <c r="CB326" s="37">
        <v>80.920312682104296</v>
      </c>
      <c r="CC326" s="37">
        <v>80.945900174820125</v>
      </c>
      <c r="CD326" s="37">
        <v>80.970464167827316</v>
      </c>
      <c r="CE326" s="37">
        <v>80.994045601114223</v>
      </c>
      <c r="CF326" s="37">
        <v>81.016683777069659</v>
      </c>
      <c r="CG326" s="37">
        <v>81.038416425986867</v>
      </c>
      <c r="CH326" s="37">
        <v>81.059279768947391</v>
      </c>
      <c r="CI326" s="37">
        <v>81.079308578189497</v>
      </c>
      <c r="CJ326" s="37">
        <v>81.098536235061914</v>
      </c>
      <c r="CK326" s="37">
        <v>81.116994785659443</v>
      </c>
      <c r="CL326" s="37">
        <v>81.134714994233065</v>
      </c>
      <c r="CM326" s="37">
        <v>81.151726394463736</v>
      </c>
      <c r="CN326" s="37">
        <v>81.168057338685188</v>
      </c>
      <c r="CO326" s="37">
        <v>81.18373504513778</v>
      </c>
      <c r="CP326" s="37">
        <v>81.198785643332272</v>
      </c>
      <c r="CQ326" s="37">
        <v>81.213234217598981</v>
      </c>
      <c r="CR326" s="37">
        <v>81.227104848895024</v>
      </c>
      <c r="CS326" s="37">
        <v>81.240420654939228</v>
      </c>
      <c r="CT326" s="37">
        <v>81.253203828741661</v>
      </c>
      <c r="CU326" s="37">
        <v>81.265475675592</v>
      </c>
      <c r="CV326" s="37">
        <v>81.277256648568326</v>
      </c>
      <c r="CW326" s="37">
        <v>81.288566382625589</v>
      </c>
      <c r="CX326" s="37">
        <v>81.299423727320573</v>
      </c>
    </row>
    <row r="353" spans="1:102">
      <c r="A353" s="43" t="s">
        <v>52</v>
      </c>
      <c r="B353" s="44">
        <v>2000</v>
      </c>
      <c r="C353" s="44">
        <v>2001</v>
      </c>
      <c r="D353" s="44">
        <v>2002</v>
      </c>
      <c r="E353" s="44">
        <v>2003</v>
      </c>
      <c r="F353" s="44">
        <v>2004</v>
      </c>
      <c r="G353" s="44">
        <v>2005</v>
      </c>
      <c r="H353" s="44">
        <v>2006</v>
      </c>
      <c r="I353" s="44">
        <v>2007</v>
      </c>
      <c r="J353" s="44">
        <v>2008</v>
      </c>
      <c r="K353" s="44">
        <v>2009</v>
      </c>
      <c r="L353" s="44">
        <v>2010</v>
      </c>
      <c r="M353" s="44">
        <v>2011</v>
      </c>
      <c r="N353" s="44">
        <v>2012</v>
      </c>
      <c r="O353" s="44">
        <v>2013</v>
      </c>
      <c r="P353" s="44">
        <v>2014</v>
      </c>
      <c r="Q353" s="44">
        <v>2015</v>
      </c>
      <c r="R353" s="44">
        <v>2016</v>
      </c>
      <c r="S353" s="44">
        <v>2017</v>
      </c>
      <c r="T353" s="44">
        <v>2018</v>
      </c>
      <c r="U353" s="44">
        <v>2019</v>
      </c>
      <c r="V353" s="44">
        <v>2020</v>
      </c>
      <c r="W353" s="44">
        <v>2021</v>
      </c>
      <c r="X353" s="44">
        <v>2022</v>
      </c>
      <c r="Y353" s="44">
        <v>2023</v>
      </c>
      <c r="Z353" s="44">
        <v>2024</v>
      </c>
      <c r="AA353" s="44">
        <v>2025</v>
      </c>
      <c r="AB353" s="44">
        <v>2026</v>
      </c>
      <c r="AC353" s="44">
        <v>2027</v>
      </c>
      <c r="AD353" s="44">
        <v>2028</v>
      </c>
      <c r="AE353" s="44">
        <v>2029</v>
      </c>
      <c r="AF353" s="44">
        <v>2030</v>
      </c>
      <c r="AG353" s="44">
        <v>2031</v>
      </c>
      <c r="AH353" s="44">
        <v>2032</v>
      </c>
      <c r="AI353" s="44">
        <v>2033</v>
      </c>
      <c r="AJ353" s="44">
        <v>2034</v>
      </c>
      <c r="AK353" s="44">
        <v>2035</v>
      </c>
      <c r="AL353" s="44">
        <v>2036</v>
      </c>
      <c r="AM353" s="44">
        <v>2037</v>
      </c>
      <c r="AN353" s="44">
        <v>2038</v>
      </c>
      <c r="AO353" s="44">
        <v>2039</v>
      </c>
      <c r="AP353" s="44">
        <v>2040</v>
      </c>
      <c r="AQ353" s="44">
        <v>2041</v>
      </c>
      <c r="AR353" s="44">
        <v>2042</v>
      </c>
      <c r="AS353" s="44">
        <v>2043</v>
      </c>
      <c r="AT353" s="44">
        <v>2044</v>
      </c>
      <c r="AU353" s="44">
        <v>2045</v>
      </c>
      <c r="AV353" s="44">
        <v>2046</v>
      </c>
      <c r="AW353" s="44">
        <v>2047</v>
      </c>
      <c r="AX353" s="44">
        <v>2048</v>
      </c>
      <c r="AY353" s="44">
        <v>2049</v>
      </c>
      <c r="AZ353" s="44">
        <v>2050</v>
      </c>
      <c r="BA353" s="44">
        <v>2051</v>
      </c>
      <c r="BB353" s="44">
        <v>2052</v>
      </c>
      <c r="BC353" s="44">
        <v>2053</v>
      </c>
      <c r="BD353" s="44">
        <v>2054</v>
      </c>
      <c r="BE353" s="44">
        <v>2055</v>
      </c>
      <c r="BF353" s="44">
        <v>2056</v>
      </c>
      <c r="BG353" s="44">
        <v>2057</v>
      </c>
      <c r="BH353" s="44">
        <v>2058</v>
      </c>
      <c r="BI353" s="44">
        <v>2059</v>
      </c>
      <c r="BJ353" s="44">
        <v>2060</v>
      </c>
      <c r="BK353" s="44">
        <v>2061</v>
      </c>
      <c r="BL353" s="44">
        <v>2062</v>
      </c>
      <c r="BM353" s="44">
        <v>2063</v>
      </c>
      <c r="BN353" s="44">
        <v>2064</v>
      </c>
      <c r="BO353" s="44">
        <v>2065</v>
      </c>
      <c r="BP353" s="44">
        <v>2066</v>
      </c>
      <c r="BQ353" s="44">
        <v>2067</v>
      </c>
      <c r="BR353" s="44">
        <v>2068</v>
      </c>
      <c r="BS353" s="44">
        <v>2069</v>
      </c>
      <c r="BT353" s="44">
        <v>2070</v>
      </c>
      <c r="BU353" s="44">
        <v>2071</v>
      </c>
      <c r="BV353" s="44">
        <v>2072</v>
      </c>
      <c r="BW353" s="44">
        <v>2073</v>
      </c>
      <c r="BX353" s="44">
        <v>2074</v>
      </c>
      <c r="BY353" s="44">
        <v>2075</v>
      </c>
      <c r="BZ353" s="44">
        <v>2076</v>
      </c>
      <c r="CA353" s="44">
        <v>2077</v>
      </c>
      <c r="CB353" s="44">
        <v>2078</v>
      </c>
      <c r="CC353" s="44">
        <v>2079</v>
      </c>
      <c r="CD353" s="44">
        <v>2080</v>
      </c>
      <c r="CE353" s="44">
        <v>2081</v>
      </c>
      <c r="CF353" s="44">
        <v>2082</v>
      </c>
      <c r="CG353" s="44">
        <v>2083</v>
      </c>
      <c r="CH353" s="44">
        <v>2084</v>
      </c>
      <c r="CI353" s="44">
        <v>2085</v>
      </c>
      <c r="CJ353" s="44">
        <v>2086</v>
      </c>
      <c r="CK353" s="44">
        <v>2087</v>
      </c>
      <c r="CL353" s="44">
        <v>2088</v>
      </c>
      <c r="CM353" s="44">
        <v>2089</v>
      </c>
      <c r="CN353" s="44">
        <v>2090</v>
      </c>
      <c r="CO353" s="44">
        <v>2091</v>
      </c>
      <c r="CP353" s="44">
        <v>2092</v>
      </c>
      <c r="CQ353" s="44">
        <v>2093</v>
      </c>
      <c r="CR353" s="44">
        <v>2094</v>
      </c>
      <c r="CS353" s="44">
        <v>2095</v>
      </c>
      <c r="CT353" s="44">
        <v>2096</v>
      </c>
      <c r="CU353" s="44">
        <v>2097</v>
      </c>
      <c r="CV353" s="44">
        <v>2098</v>
      </c>
      <c r="CW353" s="44">
        <v>2099</v>
      </c>
      <c r="CX353" s="44">
        <v>2100</v>
      </c>
    </row>
    <row r="354" spans="1:102">
      <c r="A354" s="43" t="s">
        <v>64</v>
      </c>
      <c r="B354" s="37">
        <v>77.239353800780293</v>
      </c>
      <c r="C354" s="37">
        <v>77.343023412758711</v>
      </c>
      <c r="D354" s="37">
        <v>77.422517552681612</v>
      </c>
      <c r="E354" s="37">
        <v>77.716237074420064</v>
      </c>
      <c r="F354" s="37">
        <v>77.923211957423035</v>
      </c>
      <c r="G354" s="37">
        <v>78.107478459856694</v>
      </c>
      <c r="H354" s="37">
        <v>78.385084286224213</v>
      </c>
      <c r="I354" s="37">
        <v>78.598656321108578</v>
      </c>
      <c r="J354" s="37">
        <v>78.697684412795383</v>
      </c>
      <c r="K354" s="37">
        <v>78.767044090909053</v>
      </c>
      <c r="L354" s="37">
        <v>78.918931350492883</v>
      </c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4"/>
      <c r="CP354" s="44"/>
      <c r="CQ354" s="44"/>
      <c r="CR354" s="44"/>
      <c r="CS354" s="44"/>
      <c r="CT354" s="44"/>
      <c r="CU354" s="44"/>
      <c r="CV354" s="44"/>
      <c r="CW354" s="44"/>
      <c r="CX354" s="44"/>
    </row>
    <row r="355" spans="1:102">
      <c r="A355" s="43" t="s">
        <v>69</v>
      </c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>
        <v>78.918931350492883</v>
      </c>
      <c r="M355" s="37">
        <v>79.017360005696659</v>
      </c>
      <c r="N355" s="37">
        <v>79.126861872287364</v>
      </c>
      <c r="O355" s="37">
        <v>79.234903713990192</v>
      </c>
      <c r="P355" s="37">
        <v>79.341504997803654</v>
      </c>
      <c r="Q355" s="37">
        <v>79.446684931166274</v>
      </c>
      <c r="R355" s="37">
        <v>79.550462465417397</v>
      </c>
      <c r="S355" s="37">
        <v>79.652856299211834</v>
      </c>
      <c r="T355" s="37">
        <v>79.753884881889007</v>
      </c>
      <c r="U355" s="37">
        <v>79.85356641679715</v>
      </c>
      <c r="V355" s="37">
        <v>79.951918864573187</v>
      </c>
      <c r="W355" s="37">
        <v>80.048959946378872</v>
      </c>
      <c r="X355" s="37">
        <v>80.144707147093825</v>
      </c>
      <c r="Y355" s="37">
        <v>80.239177718465911</v>
      </c>
      <c r="Z355" s="37">
        <v>80.332388682219701</v>
      </c>
      <c r="AA355" s="37">
        <v>80.42435683312344</v>
      </c>
      <c r="AB355" s="37">
        <v>80.515098742015127</v>
      </c>
      <c r="AC355" s="37">
        <v>80.604630758788261</v>
      </c>
      <c r="AD355" s="37">
        <v>80.692969015337752</v>
      </c>
      <c r="AE355" s="37">
        <v>80.78012942846658</v>
      </c>
      <c r="AF355" s="37">
        <v>80.866127702753687</v>
      </c>
      <c r="AG355" s="37">
        <v>80.950979333383643</v>
      </c>
      <c r="AH355" s="37">
        <v>81.034699608938524</v>
      </c>
      <c r="AI355" s="37">
        <v>81.117303614152675</v>
      </c>
      <c r="AJ355" s="37">
        <v>81.198806232630645</v>
      </c>
      <c r="AK355" s="37">
        <v>81.279222149528906</v>
      </c>
      <c r="AL355" s="37">
        <v>81.358565854201856</v>
      </c>
      <c r="AM355" s="37">
        <v>81.436851642812499</v>
      </c>
      <c r="AN355" s="37">
        <v>81.514093620908326</v>
      </c>
      <c r="AO355" s="37">
        <v>81.590305705962876</v>
      </c>
      <c r="AP355" s="37">
        <v>81.665501629883366</v>
      </c>
      <c r="AQ355" s="37">
        <v>81.739694941484927</v>
      </c>
      <c r="AR355" s="37">
        <v>81.812899008931794</v>
      </c>
      <c r="AS355" s="37">
        <v>81.885127022146037</v>
      </c>
      <c r="AT355" s="37">
        <v>81.956391995184092</v>
      </c>
      <c r="AU355" s="37">
        <v>82.026706768581633</v>
      </c>
      <c r="AV355" s="37">
        <v>82.096084011667216</v>
      </c>
      <c r="AW355" s="37">
        <v>82.16453622484498</v>
      </c>
      <c r="AX355" s="37">
        <v>82.232075741847041</v>
      </c>
      <c r="AY355" s="37">
        <v>82.298714731955741</v>
      </c>
      <c r="AZ355" s="37">
        <v>82.364465202196328</v>
      </c>
      <c r="BA355" s="37">
        <v>82.429338999500374</v>
      </c>
      <c r="BB355" s="37">
        <v>82.493347812840369</v>
      </c>
      <c r="BC355" s="37">
        <v>82.556503175335834</v>
      </c>
      <c r="BD355" s="37">
        <v>82.618816466331353</v>
      </c>
      <c r="BE355" s="37">
        <v>82.680298913446933</v>
      </c>
      <c r="BF355" s="37">
        <v>82.740961594600975</v>
      </c>
      <c r="BG355" s="37">
        <v>82.800815440006289</v>
      </c>
      <c r="BH355" s="37">
        <v>82.859871234139533</v>
      </c>
      <c r="BI355" s="37">
        <v>82.918139617684332</v>
      </c>
      <c r="BJ355" s="37">
        <v>82.975631089448541</v>
      </c>
      <c r="BK355" s="37">
        <v>83.032356008255888</v>
      </c>
      <c r="BL355" s="37">
        <v>83.088324594812477</v>
      </c>
      <c r="BM355" s="37">
        <v>83.143546933548308</v>
      </c>
      <c r="BN355" s="37">
        <v>83.198032974434327</v>
      </c>
      <c r="BO355" s="37">
        <v>83.251792534775205</v>
      </c>
      <c r="BP355" s="37">
        <v>83.304835300978198</v>
      </c>
      <c r="BQ355" s="37">
        <v>83.357170830298486</v>
      </c>
      <c r="BR355" s="37">
        <v>83.408808552561169</v>
      </c>
      <c r="BS355" s="37">
        <v>83.459757771860353</v>
      </c>
      <c r="BT355" s="37">
        <v>83.510027668235551</v>
      </c>
      <c r="BU355" s="37">
        <v>83.55962729932574</v>
      </c>
      <c r="BV355" s="37">
        <v>83.608565602001391</v>
      </c>
      <c r="BW355" s="37">
        <v>83.656851393974705</v>
      </c>
      <c r="BX355" s="37">
        <v>83.704493375388381</v>
      </c>
      <c r="BY355" s="37">
        <v>83.751500130383207</v>
      </c>
      <c r="BZ355" s="37">
        <v>83.797880128644763</v>
      </c>
      <c r="CA355" s="37">
        <v>83.843641726929505</v>
      </c>
      <c r="CB355" s="37">
        <v>83.888793170570452</v>
      </c>
      <c r="CC355" s="37">
        <v>83.933342594962852</v>
      </c>
      <c r="CD355" s="37">
        <v>83.977298027030017</v>
      </c>
      <c r="CE355" s="37">
        <v>84.020667386669615</v>
      </c>
      <c r="CF355" s="37">
        <v>84.063458488180686</v>
      </c>
      <c r="CG355" s="37">
        <v>84.105679041671607</v>
      </c>
      <c r="CH355" s="37">
        <v>84.147336654449319</v>
      </c>
      <c r="CI355" s="37">
        <v>84.188438832389991</v>
      </c>
      <c r="CJ355" s="37">
        <v>84.228992981291455</v>
      </c>
      <c r="CK355" s="37">
        <v>84.269006408207574</v>
      </c>
      <c r="CL355" s="37">
        <v>84.308486322764807</v>
      </c>
      <c r="CM355" s="37">
        <v>84.34743983846127</v>
      </c>
      <c r="CN355" s="37">
        <v>84.385873973948449</v>
      </c>
      <c r="CO355" s="37">
        <v>84.423795654295802</v>
      </c>
      <c r="CP355" s="37">
        <v>84.461211712238523</v>
      </c>
      <c r="CQ355" s="37">
        <v>84.498128889408676</v>
      </c>
      <c r="CR355" s="37">
        <v>84.534553837549893</v>
      </c>
      <c r="CS355" s="37">
        <v>84.570493119715891</v>
      </c>
      <c r="CT355" s="37">
        <v>84.605953211453013</v>
      </c>
      <c r="CU355" s="37">
        <v>84.640940501966966</v>
      </c>
      <c r="CV355" s="37">
        <v>84.675461295274076</v>
      </c>
      <c r="CW355" s="37">
        <v>84.709521811337083</v>
      </c>
      <c r="CX355" s="37">
        <v>84.743128187185917</v>
      </c>
    </row>
    <row r="356" spans="1:102">
      <c r="A356" s="43" t="s">
        <v>70</v>
      </c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>
        <v>78.918931350492883</v>
      </c>
      <c r="M356" s="37">
        <v>79.09134775339308</v>
      </c>
      <c r="N356" s="37">
        <v>79.272206692206566</v>
      </c>
      <c r="O356" s="37">
        <v>79.449046543490866</v>
      </c>
      <c r="P356" s="37">
        <v>79.621956620302186</v>
      </c>
      <c r="Q356" s="37">
        <v>79.791024250962138</v>
      </c>
      <c r="R356" s="37">
        <v>79.956334823162976</v>
      </c>
      <c r="S356" s="37">
        <v>80.117971827092688</v>
      </c>
      <c r="T356" s="37">
        <v>80.276016897601735</v>
      </c>
      <c r="U356" s="37">
        <v>80.430549855432801</v>
      </c>
      <c r="V356" s="37">
        <v>80.581648747534288</v>
      </c>
      <c r="W356" s="37">
        <v>80.729389886477975</v>
      </c>
      <c r="X356" s="37">
        <v>80.873847889000686</v>
      </c>
      <c r="Y356" s="37">
        <v>81.015095713689561</v>
      </c>
      <c r="Z356" s="37">
        <v>81.153204697829793</v>
      </c>
      <c r="AA356" s="37">
        <v>81.288244593433575</v>
      </c>
      <c r="AB356" s="37">
        <v>81.420283602468388</v>
      </c>
      <c r="AC356" s="37">
        <v>81.549388411302417</v>
      </c>
      <c r="AD356" s="37">
        <v>81.675624224384592</v>
      </c>
      <c r="AE356" s="37">
        <v>81.799054797176041</v>
      </c>
      <c r="AF356" s="37">
        <v>81.919742468349909</v>
      </c>
      <c r="AG356" s="37">
        <v>82.037748191275469</v>
      </c>
      <c r="AH356" s="37">
        <v>82.153131564802678</v>
      </c>
      <c r="AI356" s="37">
        <v>82.265950863362619</v>
      </c>
      <c r="AJ356" s="37">
        <v>82.376263066399005</v>
      </c>
      <c r="AK356" s="37">
        <v>82.484123887145699</v>
      </c>
      <c r="AL356" s="37">
        <v>82.58958780076469</v>
      </c>
      <c r="AM356" s="37">
        <v>82.692708071858803</v>
      </c>
      <c r="AN356" s="37">
        <v>82.793536781373049</v>
      </c>
      <c r="AO356" s="37">
        <v>82.892124852898093</v>
      </c>
      <c r="AP356" s="37">
        <v>82.988522078389252</v>
      </c>
      <c r="AQ356" s="37">
        <v>83.082777143313933</v>
      </c>
      <c r="AR356" s="37">
        <v>83.174937651240285</v>
      </c>
      <c r="AS356" s="37">
        <v>83.265050147879393</v>
      </c>
      <c r="AT356" s="37">
        <v>83.35316014459319</v>
      </c>
      <c r="AU356" s="37">
        <v>83.439312141380015</v>
      </c>
      <c r="AV356" s="37">
        <v>83.523549649349349</v>
      </c>
      <c r="AW356" s="37">
        <v>83.605915212697141</v>
      </c>
      <c r="AX356" s="37">
        <v>83.686450430192764</v>
      </c>
      <c r="AY356" s="37">
        <v>83.76519597618848</v>
      </c>
      <c r="AZ356" s="37">
        <v>83.842191621162073</v>
      </c>
      <c r="BA356" s="37">
        <v>83.91747625180291</v>
      </c>
      <c r="BB356" s="37">
        <v>83.991087890651741</v>
      </c>
      <c r="BC356" s="37">
        <v>84.063063715303926</v>
      </c>
      <c r="BD356" s="37">
        <v>84.133440077186066</v>
      </c>
      <c r="BE356" s="37">
        <v>84.202252519915262</v>
      </c>
      <c r="BF356" s="37">
        <v>84.269535797250484</v>
      </c>
      <c r="BG356" s="37">
        <v>84.335323890644915</v>
      </c>
      <c r="BH356" s="37">
        <v>84.399650026408366</v>
      </c>
      <c r="BI356" s="37">
        <v>84.462546692488175</v>
      </c>
      <c r="BJ356" s="37">
        <v>84.524045654877327</v>
      </c>
      <c r="BK356" s="37">
        <v>84.58417797365783</v>
      </c>
      <c r="BL356" s="37">
        <v>84.642974018687653</v>
      </c>
      <c r="BM356" s="37">
        <v>84.700463484939036</v>
      </c>
      <c r="BN356" s="37">
        <v>84.756675407495948</v>
      </c>
      <c r="BO356" s="37">
        <v>84.811638176218267</v>
      </c>
      <c r="BP356" s="37">
        <v>84.865379550080078</v>
      </c>
      <c r="BQ356" s="37">
        <v>84.917926671189406</v>
      </c>
      <c r="BR356" s="37">
        <v>84.969306078496302</v>
      </c>
      <c r="BS356" s="37">
        <v>85.019543721196385</v>
      </c>
      <c r="BT356" s="37">
        <v>85.068664971836469</v>
      </c>
      <c r="BU356" s="37">
        <v>85.116694639128994</v>
      </c>
      <c r="BV356" s="37">
        <v>85.16365698048169</v>
      </c>
      <c r="BW356" s="37">
        <v>85.209575714248757</v>
      </c>
      <c r="BX356" s="37">
        <v>85.25447403170989</v>
      </c>
      <c r="BY356" s="37">
        <v>85.298374608783007</v>
      </c>
      <c r="BZ356" s="37">
        <v>85.341299617476722</v>
      </c>
      <c r="CA356" s="37">
        <v>85.383270737088353</v>
      </c>
      <c r="CB356" s="37">
        <v>85.424309165153062</v>
      </c>
      <c r="CC356" s="37">
        <v>85.464435628149658</v>
      </c>
      <c r="CD356" s="37">
        <v>85.503670391968555</v>
      </c>
      <c r="CE356" s="37">
        <v>85.542033272147037</v>
      </c>
      <c r="CF356" s="37">
        <v>85.579543643877102</v>
      </c>
      <c r="CG356" s="37">
        <v>85.616220451790937</v>
      </c>
      <c r="CH356" s="37">
        <v>85.652082219528921</v>
      </c>
      <c r="CI356" s="37">
        <v>85.68714705909494</v>
      </c>
      <c r="CJ356" s="37">
        <v>85.721432680003943</v>
      </c>
      <c r="CK356" s="37">
        <v>85.754956398226071</v>
      </c>
      <c r="CL356" s="37">
        <v>85.787735144932157</v>
      </c>
      <c r="CM356" s="37">
        <v>85.819785475044782</v>
      </c>
      <c r="CN356" s="37">
        <v>85.851123575599345</v>
      </c>
      <c r="CO356" s="37">
        <v>85.881765273919356</v>
      </c>
      <c r="CP356" s="37">
        <v>85.911726045610038</v>
      </c>
      <c r="CQ356" s="37">
        <v>85.941021022374258</v>
      </c>
      <c r="CR356" s="37">
        <v>85.969664999654825</v>
      </c>
      <c r="CS356" s="37">
        <v>85.997672444106939</v>
      </c>
      <c r="CT356" s="37">
        <v>86.025057500904566</v>
      </c>
      <c r="CU356" s="37">
        <v>86.051834000884469</v>
      </c>
      <c r="CV356" s="37">
        <v>86.078015467531486</v>
      </c>
      <c r="CW356" s="37">
        <v>86.103615123808567</v>
      </c>
      <c r="CX356" s="37">
        <v>86.128645898835046</v>
      </c>
    </row>
    <row r="357" spans="1:102">
      <c r="A357" s="43" t="s">
        <v>71</v>
      </c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>
        <v>78.918931350492883</v>
      </c>
      <c r="M357" s="37">
        <v>79.183832438013624</v>
      </c>
      <c r="N357" s="37">
        <v>79.452038023413166</v>
      </c>
      <c r="O357" s="37">
        <v>79.711303422632724</v>
      </c>
      <c r="P357" s="37">
        <v>79.961926641878307</v>
      </c>
      <c r="Q357" s="37">
        <v>80.204195753815696</v>
      </c>
      <c r="R357" s="37">
        <v>80.438389228688507</v>
      </c>
      <c r="S357" s="37">
        <v>80.664776254398888</v>
      </c>
      <c r="T357" s="37">
        <v>80.883617045918925</v>
      </c>
      <c r="U357" s="37">
        <v>81.095163144388295</v>
      </c>
      <c r="V357" s="37">
        <v>81.299657706242016</v>
      </c>
      <c r="W357" s="37">
        <v>81.497335782700617</v>
      </c>
      <c r="X357" s="37">
        <v>81.688424589943935</v>
      </c>
      <c r="Y357" s="37">
        <v>81.873143770279142</v>
      </c>
      <c r="Z357" s="37">
        <v>82.051705644603175</v>
      </c>
      <c r="AA357" s="37">
        <v>82.22431545644973</v>
      </c>
      <c r="AB357" s="37">
        <v>82.391171607901413</v>
      </c>
      <c r="AC357" s="37">
        <v>82.552465887638036</v>
      </c>
      <c r="AD357" s="37">
        <v>82.708383691383432</v>
      </c>
      <c r="AE357" s="37">
        <v>82.859104235003983</v>
      </c>
      <c r="AF357" s="37">
        <v>83.004800760503855</v>
      </c>
      <c r="AG357" s="37">
        <v>83.145640735153734</v>
      </c>
      <c r="AH357" s="37">
        <v>83.281786043981938</v>
      </c>
      <c r="AI357" s="37">
        <v>83.413393175849208</v>
      </c>
      <c r="AJ357" s="37">
        <v>83.540613403320904</v>
      </c>
      <c r="AK357" s="37">
        <v>83.663592956543539</v>
      </c>
      <c r="AL357" s="37">
        <v>83.782473191325423</v>
      </c>
      <c r="AM357" s="37">
        <v>83.89739075161458</v>
      </c>
      <c r="AN357" s="37">
        <v>84.008477726560756</v>
      </c>
      <c r="AO357" s="37">
        <v>84.115861802342067</v>
      </c>
      <c r="AP357" s="37">
        <v>84.219666408930664</v>
      </c>
      <c r="AQ357" s="37">
        <v>84.32001086196631</v>
      </c>
      <c r="AR357" s="37">
        <v>84.417010499900769</v>
      </c>
      <c r="AS357" s="37">
        <v>84.51077681657074</v>
      </c>
      <c r="AT357" s="37">
        <v>84.601417589351712</v>
      </c>
      <c r="AU357" s="37">
        <v>84.689037003039985</v>
      </c>
      <c r="AV357" s="37">
        <v>84.773735769605324</v>
      </c>
      <c r="AW357" s="37">
        <v>84.855611243951813</v>
      </c>
      <c r="AX357" s="37">
        <v>84.934757535820083</v>
      </c>
      <c r="AY357" s="37">
        <v>85.01126561795941</v>
      </c>
      <c r="AZ357" s="37">
        <v>85.0852234306941</v>
      </c>
      <c r="BA357" s="37">
        <v>85.15671598300429</v>
      </c>
      <c r="BB357" s="37">
        <v>85.22582545023748</v>
      </c>
      <c r="BC357" s="37">
        <v>85.2926312685629</v>
      </c>
      <c r="BD357" s="37">
        <v>85.357210226277473</v>
      </c>
      <c r="BE357" s="37">
        <v>85.419636552068226</v>
      </c>
      <c r="BF357" s="37">
        <v>85.479982000332626</v>
      </c>
      <c r="BG357" s="37">
        <v>85.538315933654872</v>
      </c>
      <c r="BH357" s="37">
        <v>85.594705402533037</v>
      </c>
      <c r="BI357" s="37">
        <v>85.649215222448603</v>
      </c>
      <c r="BJ357" s="37">
        <v>85.701908048366988</v>
      </c>
      <c r="BK357" s="37">
        <v>85.75284444675475</v>
      </c>
      <c r="BL357" s="37">
        <v>85.802082965196263</v>
      </c>
      <c r="BM357" s="37">
        <v>85.849680199689715</v>
      </c>
      <c r="BN357" s="37">
        <v>85.895690859700053</v>
      </c>
      <c r="BO357" s="37">
        <v>85.940167831043382</v>
      </c>
      <c r="BP357" s="37">
        <v>85.98316223667527</v>
      </c>
      <c r="BQ357" s="37">
        <v>86.024723495452761</v>
      </c>
      <c r="BR357" s="37">
        <v>86.064899378937668</v>
      </c>
      <c r="BS357" s="37">
        <v>86.103736066306411</v>
      </c>
      <c r="BT357" s="37">
        <v>86.141278197429529</v>
      </c>
      <c r="BU357" s="37">
        <v>86.177568924181884</v>
      </c>
      <c r="BV357" s="37">
        <v>86.212649960042484</v>
      </c>
      <c r="BW357" s="37">
        <v>86.246561628041064</v>
      </c>
      <c r="BX357" s="37">
        <v>86.279342907106368</v>
      </c>
      <c r="BY357" s="37">
        <v>86.311031476869488</v>
      </c>
      <c r="BZ357" s="37">
        <v>86.341663760973844</v>
      </c>
      <c r="CA357" s="37">
        <v>86.371274968941378</v>
      </c>
      <c r="CB357" s="37">
        <v>86.399899136643327</v>
      </c>
      <c r="CC357" s="37">
        <v>86.427569165421886</v>
      </c>
      <c r="CD357" s="37">
        <v>86.45431685990782</v>
      </c>
      <c r="CE357" s="37">
        <v>86.480172964577562</v>
      </c>
      <c r="CF357" s="37">
        <v>86.505167199091645</v>
      </c>
      <c r="CG357" s="37">
        <v>86.529328292455261</v>
      </c>
      <c r="CH357" s="37">
        <v>86.552684016040089</v>
      </c>
      <c r="CI357" s="37">
        <v>86.575261215505421</v>
      </c>
      <c r="CJ357" s="37">
        <v>86.597085841655243</v>
      </c>
      <c r="CK357" s="37">
        <v>86.618182980266738</v>
      </c>
      <c r="CL357" s="37">
        <v>86.638576880924518</v>
      </c>
      <c r="CM357" s="37">
        <v>86.658290984893696</v>
      </c>
      <c r="CN357" s="37">
        <v>86.677347952063911</v>
      </c>
      <c r="CO357" s="37">
        <v>86.695769686995121</v>
      </c>
      <c r="CP357" s="37">
        <v>86.713577364095286</v>
      </c>
      <c r="CQ357" s="37">
        <v>86.73079145195878</v>
      </c>
      <c r="CR357" s="37">
        <v>86.747431736893489</v>
      </c>
      <c r="CS357" s="37">
        <v>86.763517345663701</v>
      </c>
      <c r="CT357" s="37">
        <v>86.779066767474916</v>
      </c>
      <c r="CU357" s="37">
        <v>86.794097875225759</v>
      </c>
      <c r="CV357" s="37">
        <v>86.808627946051573</v>
      </c>
      <c r="CW357" s="37">
        <v>86.82267368118319</v>
      </c>
      <c r="CX357" s="37">
        <v>86.836251225143755</v>
      </c>
    </row>
    <row r="383" spans="1:102">
      <c r="A383" s="43" t="s">
        <v>53</v>
      </c>
      <c r="B383" s="46">
        <v>1980</v>
      </c>
      <c r="C383" s="48">
        <f t="shared" ref="C383:AE383" si="3">B383+1</f>
        <v>1981</v>
      </c>
      <c r="D383" s="48">
        <f t="shared" si="3"/>
        <v>1982</v>
      </c>
      <c r="E383" s="48">
        <f t="shared" si="3"/>
        <v>1983</v>
      </c>
      <c r="F383" s="48">
        <f t="shared" si="3"/>
        <v>1984</v>
      </c>
      <c r="G383" s="48">
        <f t="shared" si="3"/>
        <v>1985</v>
      </c>
      <c r="H383" s="48">
        <f t="shared" si="3"/>
        <v>1986</v>
      </c>
      <c r="I383" s="48">
        <f t="shared" si="3"/>
        <v>1987</v>
      </c>
      <c r="J383" s="48">
        <f t="shared" si="3"/>
        <v>1988</v>
      </c>
      <c r="K383" s="48">
        <f t="shared" si="3"/>
        <v>1989</v>
      </c>
      <c r="L383" s="48">
        <f t="shared" si="3"/>
        <v>1990</v>
      </c>
      <c r="M383" s="48">
        <f t="shared" si="3"/>
        <v>1991</v>
      </c>
      <c r="N383" s="48">
        <f t="shared" si="3"/>
        <v>1992</v>
      </c>
      <c r="O383" s="48">
        <f t="shared" si="3"/>
        <v>1993</v>
      </c>
      <c r="P383" s="48">
        <f t="shared" si="3"/>
        <v>1994</v>
      </c>
      <c r="Q383" s="48">
        <f t="shared" si="3"/>
        <v>1995</v>
      </c>
      <c r="R383" s="48">
        <f t="shared" si="3"/>
        <v>1996</v>
      </c>
      <c r="S383" s="48">
        <f t="shared" si="3"/>
        <v>1997</v>
      </c>
      <c r="T383" s="48">
        <f t="shared" si="3"/>
        <v>1998</v>
      </c>
      <c r="U383" s="48">
        <f t="shared" si="3"/>
        <v>1999</v>
      </c>
      <c r="V383" s="48">
        <f t="shared" si="3"/>
        <v>2000</v>
      </c>
      <c r="W383" s="48">
        <f t="shared" si="3"/>
        <v>2001</v>
      </c>
      <c r="X383" s="48">
        <f t="shared" si="3"/>
        <v>2002</v>
      </c>
      <c r="Y383" s="48">
        <f t="shared" si="3"/>
        <v>2003</v>
      </c>
      <c r="Z383" s="48">
        <f t="shared" si="3"/>
        <v>2004</v>
      </c>
      <c r="AA383" s="48">
        <f t="shared" si="3"/>
        <v>2005</v>
      </c>
      <c r="AB383" s="48">
        <f t="shared" si="3"/>
        <v>2006</v>
      </c>
      <c r="AC383" s="48">
        <f t="shared" si="3"/>
        <v>2007</v>
      </c>
      <c r="AD383" s="48">
        <f t="shared" si="3"/>
        <v>2008</v>
      </c>
      <c r="AE383" s="48">
        <f t="shared" si="3"/>
        <v>2009</v>
      </c>
      <c r="AF383" s="44">
        <v>2010</v>
      </c>
      <c r="AG383" s="44">
        <v>2011</v>
      </c>
      <c r="AH383" s="44">
        <v>2012</v>
      </c>
      <c r="AI383" s="44">
        <v>2013</v>
      </c>
      <c r="AJ383" s="44">
        <v>2014</v>
      </c>
      <c r="AK383" s="44">
        <v>2015</v>
      </c>
      <c r="AL383" s="44">
        <v>2016</v>
      </c>
      <c r="AM383" s="44">
        <v>2017</v>
      </c>
      <c r="AN383" s="44">
        <v>2018</v>
      </c>
      <c r="AO383" s="44">
        <v>2019</v>
      </c>
      <c r="AP383" s="44">
        <v>2020</v>
      </c>
      <c r="AQ383" s="44">
        <v>2021</v>
      </c>
      <c r="AR383" s="44">
        <v>2022</v>
      </c>
      <c r="AS383" s="44">
        <v>2023</v>
      </c>
      <c r="AT383" s="44">
        <v>2024</v>
      </c>
      <c r="AU383" s="44">
        <v>2025</v>
      </c>
      <c r="AV383" s="44">
        <v>2026</v>
      </c>
      <c r="AW383" s="44">
        <v>2027</v>
      </c>
      <c r="AX383" s="44">
        <v>2028</v>
      </c>
      <c r="AY383" s="44">
        <v>2029</v>
      </c>
      <c r="AZ383" s="44">
        <v>2030</v>
      </c>
      <c r="BA383" s="44">
        <v>2031</v>
      </c>
      <c r="BB383" s="44">
        <v>2032</v>
      </c>
      <c r="BC383" s="44">
        <v>2033</v>
      </c>
      <c r="BD383" s="44">
        <v>2034</v>
      </c>
      <c r="BE383" s="44">
        <v>2035</v>
      </c>
      <c r="BF383" s="44">
        <v>2036</v>
      </c>
      <c r="BG383" s="44">
        <v>2037</v>
      </c>
      <c r="BH383" s="44">
        <v>2038</v>
      </c>
      <c r="BI383" s="44">
        <v>2039</v>
      </c>
      <c r="BJ383" s="44">
        <v>2040</v>
      </c>
      <c r="BK383" s="44">
        <v>2041</v>
      </c>
      <c r="BL383" s="44">
        <v>2042</v>
      </c>
      <c r="BM383" s="44">
        <v>2043</v>
      </c>
      <c r="BN383" s="44">
        <v>2044</v>
      </c>
      <c r="BO383" s="44">
        <v>2045</v>
      </c>
      <c r="BP383" s="44">
        <v>2046</v>
      </c>
      <c r="BQ383" s="44">
        <v>2047</v>
      </c>
      <c r="BR383" s="44">
        <v>2048</v>
      </c>
      <c r="BS383" s="44">
        <v>2049</v>
      </c>
      <c r="BT383" s="44">
        <v>2050</v>
      </c>
      <c r="BU383" s="44">
        <v>2051</v>
      </c>
      <c r="BV383" s="44">
        <v>2052</v>
      </c>
      <c r="BW383" s="44">
        <v>2053</v>
      </c>
      <c r="BX383" s="44">
        <v>2054</v>
      </c>
      <c r="BY383" s="44">
        <v>2055</v>
      </c>
      <c r="BZ383" s="44">
        <v>2056</v>
      </c>
      <c r="CA383" s="44">
        <v>2057</v>
      </c>
      <c r="CB383" s="44">
        <v>2058</v>
      </c>
      <c r="CC383" s="44">
        <v>2059</v>
      </c>
      <c r="CD383" s="44">
        <v>2060</v>
      </c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</row>
    <row r="384" spans="1:102">
      <c r="A384" s="43" t="s">
        <v>64</v>
      </c>
      <c r="B384" s="46">
        <v>3.11</v>
      </c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>
        <v>2.4300000000000002</v>
      </c>
      <c r="N384" s="48"/>
      <c r="O384" s="48"/>
      <c r="P384" s="48"/>
      <c r="Q384" s="48"/>
      <c r="R384" s="48"/>
      <c r="S384" s="48"/>
      <c r="T384" s="48"/>
      <c r="U384" s="48"/>
      <c r="V384" s="48">
        <v>2.2000000000000002</v>
      </c>
      <c r="W384" s="48"/>
      <c r="X384" s="48"/>
      <c r="Y384" s="48"/>
      <c r="Z384" s="48"/>
      <c r="AA384" s="48"/>
      <c r="AB384" s="48"/>
      <c r="AC384" s="48"/>
      <c r="AD384" s="48"/>
      <c r="AE384" s="48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</row>
    <row r="385" spans="1:102">
      <c r="A385" s="43" t="s">
        <v>69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0">
        <v>1.57</v>
      </c>
      <c r="AG385" s="40">
        <v>1.5430000000000001</v>
      </c>
      <c r="AH385" s="40">
        <v>1.5187000000000002</v>
      </c>
      <c r="AI385" s="40">
        <v>1.4968300000000001</v>
      </c>
      <c r="AJ385" s="40">
        <v>1.477147</v>
      </c>
      <c r="AK385" s="40">
        <v>1.4594323</v>
      </c>
      <c r="AL385" s="40">
        <v>1.44348907</v>
      </c>
      <c r="AM385" s="40">
        <v>1.429140163</v>
      </c>
      <c r="AN385" s="40">
        <v>1.4162261467000001</v>
      </c>
      <c r="AO385" s="40">
        <v>1.4046035320300001</v>
      </c>
      <c r="AP385" s="40">
        <v>1.394143178827</v>
      </c>
      <c r="AQ385" s="40">
        <v>1.3847288609443</v>
      </c>
      <c r="AR385" s="40">
        <v>1.3762559748498699</v>
      </c>
      <c r="AS385" s="40">
        <v>1.3686303773648829</v>
      </c>
      <c r="AT385" s="40">
        <v>1.3617673396283947</v>
      </c>
      <c r="AU385" s="40">
        <v>1.3555906056655553</v>
      </c>
      <c r="AV385" s="40">
        <v>1.3500315450989997</v>
      </c>
      <c r="AW385" s="40">
        <v>1.3450283905890998</v>
      </c>
      <c r="AX385" s="40">
        <v>1.3405255515301899</v>
      </c>
      <c r="AY385" s="40">
        <v>1.3364729963771709</v>
      </c>
      <c r="AZ385" s="40">
        <v>1.3328256967394538</v>
      </c>
      <c r="BA385" s="40">
        <v>1.3295431270655085</v>
      </c>
      <c r="BB385" s="40">
        <v>1.3265888143589577</v>
      </c>
      <c r="BC385" s="40">
        <v>1.323929932923062</v>
      </c>
      <c r="BD385" s="40">
        <v>1.3215369396307559</v>
      </c>
      <c r="BE385" s="40">
        <v>1.3193832456676804</v>
      </c>
      <c r="BF385" s="40">
        <v>1.3174449211009123</v>
      </c>
      <c r="BG385" s="40">
        <v>1.315700428990821</v>
      </c>
      <c r="BH385" s="40">
        <v>1.3141303860917388</v>
      </c>
      <c r="BI385" s="40">
        <v>1.3127173474825649</v>
      </c>
      <c r="BJ385" s="40">
        <v>1.3114456127343084</v>
      </c>
      <c r="BK385" s="40">
        <v>1.3103010514608775</v>
      </c>
      <c r="BL385" s="40">
        <v>1.3092709463147898</v>
      </c>
      <c r="BM385" s="40">
        <v>1.3083438516833108</v>
      </c>
      <c r="BN385" s="40">
        <v>1.3075094665149798</v>
      </c>
      <c r="BO385" s="40">
        <v>1.3067585198634819</v>
      </c>
      <c r="BP385" s="40">
        <v>1.3060826678771338</v>
      </c>
      <c r="BQ385" s="40">
        <v>1.3054744010894204</v>
      </c>
      <c r="BR385" s="40">
        <v>1.3049269609804783</v>
      </c>
      <c r="BS385" s="40">
        <v>1.3044342648824305</v>
      </c>
      <c r="BT385" s="40">
        <v>1.3039908383941874</v>
      </c>
      <c r="BU385" s="40">
        <v>1.3035917545547686</v>
      </c>
      <c r="BV385" s="40">
        <v>1.3032325790992918</v>
      </c>
      <c r="BW385" s="40">
        <v>1.3029093211893625</v>
      </c>
      <c r="BX385" s="40">
        <v>1.3026183890704264</v>
      </c>
      <c r="BY385" s="40">
        <v>1.3023565501633838</v>
      </c>
      <c r="BZ385" s="40">
        <v>1.3021208951470453</v>
      </c>
      <c r="CA385" s="40">
        <v>1.3019088056323409</v>
      </c>
      <c r="CB385" s="40">
        <v>1.3017179250691069</v>
      </c>
      <c r="CC385" s="40">
        <v>1.3015461325621962</v>
      </c>
      <c r="CD385" s="40">
        <v>1.3013915193059766</v>
      </c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</row>
    <row r="386" spans="1:102">
      <c r="A386" s="43" t="s">
        <v>70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0">
        <v>1.66</v>
      </c>
      <c r="AG386" s="40">
        <v>1.6414285714285715</v>
      </c>
      <c r="AH386" s="40">
        <v>1.6241836734693877</v>
      </c>
      <c r="AI386" s="40">
        <v>1.6081705539358599</v>
      </c>
      <c r="AJ386" s="40">
        <v>1.593301228654727</v>
      </c>
      <c r="AK386" s="40">
        <v>1.5794939980365321</v>
      </c>
      <c r="AL386" s="40">
        <v>1.5666729981767797</v>
      </c>
      <c r="AM386" s="40">
        <v>1.5547677840212955</v>
      </c>
      <c r="AN386" s="40">
        <v>1.5437129423054887</v>
      </c>
      <c r="AO386" s="40">
        <v>1.5334477321408109</v>
      </c>
      <c r="AP386" s="40">
        <v>1.5239157512736101</v>
      </c>
      <c r="AQ386" s="40">
        <v>1.5150646261826379</v>
      </c>
      <c r="AR386" s="40">
        <v>1.5068457243124496</v>
      </c>
      <c r="AS386" s="40">
        <v>1.4992138868615603</v>
      </c>
      <c r="AT386" s="40">
        <v>1.4921271806571632</v>
      </c>
      <c r="AU386" s="40">
        <v>1.4855466677530802</v>
      </c>
      <c r="AV386" s="40">
        <v>1.4794361914850029</v>
      </c>
      <c r="AW386" s="40">
        <v>1.4737621778075027</v>
      </c>
      <c r="AX386" s="40">
        <v>1.4684934508212526</v>
      </c>
      <c r="AY386" s="40">
        <v>1.4636010614768775</v>
      </c>
      <c r="AZ386" s="40">
        <v>1.4590581285142434</v>
      </c>
      <c r="BA386" s="40">
        <v>1.4548396907632259</v>
      </c>
      <c r="BB386" s="40">
        <v>1.4509225699944241</v>
      </c>
      <c r="BC386" s="40">
        <v>1.4472852435662511</v>
      </c>
      <c r="BD386" s="40">
        <v>1.4439077261686617</v>
      </c>
      <c r="BE386" s="40">
        <v>1.4407714600137573</v>
      </c>
      <c r="BF386" s="40">
        <v>1.4378592128699175</v>
      </c>
      <c r="BG386" s="40">
        <v>1.435154983379209</v>
      </c>
      <c r="BH386" s="40">
        <v>1.432643913137837</v>
      </c>
      <c r="BI386" s="40">
        <v>1.4303122050565629</v>
      </c>
      <c r="BJ386" s="40">
        <v>1.4281470475525226</v>
      </c>
      <c r="BK386" s="40">
        <v>1.426136544155914</v>
      </c>
      <c r="BL386" s="40">
        <v>1.4242696481447772</v>
      </c>
      <c r="BM386" s="40">
        <v>1.4225361018487217</v>
      </c>
      <c r="BN386" s="40">
        <v>1.4209263802880987</v>
      </c>
      <c r="BO386" s="40">
        <v>1.4194316388389487</v>
      </c>
      <c r="BP386" s="40">
        <v>1.4180436646361667</v>
      </c>
      <c r="BQ386" s="40">
        <v>1.4167548314478691</v>
      </c>
      <c r="BR386" s="40">
        <v>1.4155580577730213</v>
      </c>
      <c r="BS386" s="40">
        <v>1.4144467679320913</v>
      </c>
      <c r="BT386" s="40">
        <v>1.4134148559369419</v>
      </c>
      <c r="BU386" s="40">
        <v>1.4124566519414461</v>
      </c>
      <c r="BV386" s="40">
        <v>1.4115668910884858</v>
      </c>
      <c r="BW386" s="40">
        <v>1.4107406845821653</v>
      </c>
      <c r="BX386" s="40">
        <v>1.4099734928262964</v>
      </c>
      <c r="BY386" s="40">
        <v>1.4092611004815609</v>
      </c>
      <c r="BZ386" s="40">
        <v>1.4085995933043065</v>
      </c>
      <c r="CA386" s="40">
        <v>1.4079853366397133</v>
      </c>
      <c r="CB386" s="40">
        <v>1.4074149554511624</v>
      </c>
      <c r="CC386" s="40">
        <v>1.4068853157760792</v>
      </c>
      <c r="CD386" s="40">
        <v>1.4063935075063592</v>
      </c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</row>
    <row r="387" spans="1:102">
      <c r="A387" s="43" t="s">
        <v>71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0">
        <v>1.75</v>
      </c>
      <c r="AG387" s="40">
        <v>1.7375</v>
      </c>
      <c r="AH387" s="40">
        <v>1.725625</v>
      </c>
      <c r="AI387" s="40">
        <v>1.7143437500000001</v>
      </c>
      <c r="AJ387" s="40">
        <v>1.7036265625</v>
      </c>
      <c r="AK387" s="40">
        <v>1.6934452343749999</v>
      </c>
      <c r="AL387" s="40">
        <v>1.68377297265625</v>
      </c>
      <c r="AM387" s="40">
        <v>1.6745843240234375</v>
      </c>
      <c r="AN387" s="40">
        <v>1.6658551078222656</v>
      </c>
      <c r="AO387" s="40">
        <v>1.6575623524311525</v>
      </c>
      <c r="AP387" s="40">
        <v>1.6496842348095948</v>
      </c>
      <c r="AQ387" s="40">
        <v>1.6422000230691152</v>
      </c>
      <c r="AR387" s="40">
        <v>1.6350900219156594</v>
      </c>
      <c r="AS387" s="40">
        <v>1.6283355208198764</v>
      </c>
      <c r="AT387" s="40">
        <v>1.6219187447788825</v>
      </c>
      <c r="AU387" s="40">
        <v>1.6158228075399383</v>
      </c>
      <c r="AV387" s="40">
        <v>1.6100316671629413</v>
      </c>
      <c r="AW387" s="40">
        <v>1.6045300838047942</v>
      </c>
      <c r="AX387" s="40">
        <v>1.5993035796145545</v>
      </c>
      <c r="AY387" s="40">
        <v>1.5943384006338268</v>
      </c>
      <c r="AZ387" s="40">
        <v>1.5896214806021354</v>
      </c>
      <c r="BA387" s="40">
        <v>1.5851404065720287</v>
      </c>
      <c r="BB387" s="40">
        <v>1.5808833862434273</v>
      </c>
      <c r="BC387" s="40">
        <v>1.5768392169312559</v>
      </c>
      <c r="BD387" s="40">
        <v>1.5729972560846932</v>
      </c>
      <c r="BE387" s="40">
        <v>1.5693473932804585</v>
      </c>
      <c r="BF387" s="40">
        <v>1.5658800236164356</v>
      </c>
      <c r="BG387" s="40">
        <v>1.5625860224356138</v>
      </c>
      <c r="BH387" s="40">
        <v>1.5594567213138331</v>
      </c>
      <c r="BI387" s="40">
        <v>1.5564838852481415</v>
      </c>
      <c r="BJ387" s="40">
        <v>1.5536596909857345</v>
      </c>
      <c r="BK387" s="40">
        <v>1.5509767064364479</v>
      </c>
      <c r="BL387" s="40">
        <v>1.5484278711146255</v>
      </c>
      <c r="BM387" s="40">
        <v>1.5460064775588942</v>
      </c>
      <c r="BN387" s="40">
        <v>1.5437061536809495</v>
      </c>
      <c r="BO387" s="40">
        <v>1.5415208459969021</v>
      </c>
      <c r="BP387" s="40">
        <v>1.5394448036970569</v>
      </c>
      <c r="BQ387" s="40">
        <v>1.5374725635122042</v>
      </c>
      <c r="BR387" s="40">
        <v>1.535598935336594</v>
      </c>
      <c r="BS387" s="40">
        <v>1.5338189885697642</v>
      </c>
      <c r="BT387" s="40">
        <v>1.5321280391412759</v>
      </c>
      <c r="BU387" s="40">
        <v>1.5305216371842121</v>
      </c>
      <c r="BV387" s="40">
        <v>1.5289955553250014</v>
      </c>
      <c r="BW387" s="40">
        <v>1.5275457775587513</v>
      </c>
      <c r="BX387" s="40">
        <v>1.5261684886808138</v>
      </c>
      <c r="BY387" s="40">
        <v>1.5248600642467731</v>
      </c>
      <c r="BZ387" s="40">
        <v>1.5236170610344344</v>
      </c>
      <c r="CA387" s="40">
        <v>1.5224362079827127</v>
      </c>
      <c r="CB387" s="40">
        <v>1.521314397583577</v>
      </c>
      <c r="CC387" s="40">
        <v>1.5202486777043982</v>
      </c>
      <c r="CD387" s="40">
        <v>1.5192362438191782</v>
      </c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</row>
    <row r="388" spans="1:102">
      <c r="AF388" s="47"/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R40"/>
  <sheetViews>
    <sheetView showGridLines="0" workbookViewId="0">
      <selection activeCell="O29" sqref="O29"/>
    </sheetView>
  </sheetViews>
  <sheetFormatPr defaultRowHeight="15"/>
  <cols>
    <col min="1" max="1" width="10.28515625" customWidth="1"/>
    <col min="2" max="10" width="10.5703125" bestFit="1" customWidth="1"/>
    <col min="11" max="11" width="8.5703125" customWidth="1"/>
    <col min="12" max="12" width="8" style="23" customWidth="1"/>
    <col min="13" max="13" width="9.140625" style="23" customWidth="1"/>
    <col min="15" max="15" width="13.42578125" customWidth="1"/>
    <col min="16" max="17" width="12.140625" customWidth="1"/>
    <col min="18" max="18" width="13.42578125" customWidth="1"/>
    <col min="19" max="20" width="12.140625" customWidth="1"/>
    <col min="21" max="21" width="9.7109375" bestFit="1" customWidth="1"/>
    <col min="22" max="23" width="12.140625" customWidth="1"/>
    <col min="24" max="24" width="9.7109375" bestFit="1" customWidth="1"/>
    <col min="25" max="26" width="12.140625" customWidth="1"/>
    <col min="27" max="27" width="9.7109375" bestFit="1" customWidth="1"/>
    <col min="28" max="29" width="12.140625" customWidth="1"/>
    <col min="30" max="30" width="9.7109375" bestFit="1" customWidth="1"/>
    <col min="31" max="32" width="12.140625" customWidth="1"/>
    <col min="33" max="33" width="9.7109375" bestFit="1" customWidth="1"/>
    <col min="34" max="35" width="12.140625" customWidth="1"/>
    <col min="36" max="36" width="9.7109375" bestFit="1" customWidth="1"/>
    <col min="37" max="38" width="12.140625" customWidth="1"/>
    <col min="39" max="39" width="9.7109375" bestFit="1" customWidth="1"/>
    <col min="40" max="41" width="12.140625" customWidth="1"/>
    <col min="42" max="42" width="9.7109375" bestFit="1" customWidth="1"/>
    <col min="43" max="44" width="12.140625" customWidth="1"/>
  </cols>
  <sheetData>
    <row r="2" spans="1:44" ht="15.75" thickBot="1">
      <c r="S2">
        <v>2010</v>
      </c>
      <c r="V2">
        <v>2015</v>
      </c>
      <c r="Y2">
        <v>2020</v>
      </c>
      <c r="AB2">
        <v>2025</v>
      </c>
      <c r="AE2">
        <v>2030</v>
      </c>
      <c r="AH2">
        <v>2035</v>
      </c>
      <c r="AK2">
        <v>2040</v>
      </c>
      <c r="AN2">
        <v>2045</v>
      </c>
      <c r="AQ2">
        <v>2050</v>
      </c>
    </row>
    <row r="3" spans="1:4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O3" s="57"/>
      <c r="P3" s="58" t="s">
        <v>72</v>
      </c>
      <c r="Q3" s="59" t="s">
        <v>73</v>
      </c>
      <c r="R3" s="60"/>
      <c r="S3" s="61" t="s">
        <v>72</v>
      </c>
      <c r="T3" s="62" t="s">
        <v>73</v>
      </c>
      <c r="U3" s="60"/>
      <c r="V3" s="61" t="s">
        <v>72</v>
      </c>
      <c r="W3" s="62" t="s">
        <v>73</v>
      </c>
      <c r="X3" s="60"/>
      <c r="Y3" s="61" t="s">
        <v>72</v>
      </c>
      <c r="Z3" s="62" t="s">
        <v>73</v>
      </c>
      <c r="AA3" s="60"/>
      <c r="AB3" s="61" t="s">
        <v>72</v>
      </c>
      <c r="AC3" s="62" t="s">
        <v>73</v>
      </c>
      <c r="AD3" s="60"/>
      <c r="AE3" s="61" t="s">
        <v>72</v>
      </c>
      <c r="AF3" s="62" t="s">
        <v>73</v>
      </c>
      <c r="AG3" s="60"/>
      <c r="AH3" s="61" t="s">
        <v>72</v>
      </c>
      <c r="AI3" s="62" t="s">
        <v>73</v>
      </c>
      <c r="AJ3" s="60"/>
      <c r="AK3" s="61" t="s">
        <v>72</v>
      </c>
      <c r="AL3" s="62" t="s">
        <v>73</v>
      </c>
      <c r="AM3" s="60"/>
      <c r="AN3" s="61" t="s">
        <v>72</v>
      </c>
      <c r="AO3" s="62" t="s">
        <v>73</v>
      </c>
      <c r="AP3" s="60"/>
      <c r="AQ3" s="61" t="s">
        <v>72</v>
      </c>
      <c r="AR3" s="62" t="s">
        <v>73</v>
      </c>
    </row>
    <row r="4" spans="1:44" ht="15" customHeight="1">
      <c r="O4" s="63" t="s">
        <v>74</v>
      </c>
      <c r="P4" s="64">
        <v>-435.86700000000002</v>
      </c>
      <c r="Q4" s="65">
        <v>419.60899999999998</v>
      </c>
      <c r="R4" s="63" t="s">
        <v>74</v>
      </c>
      <c r="S4" s="64">
        <v>-327.601</v>
      </c>
      <c r="T4" s="66">
        <v>316.36099999999999</v>
      </c>
      <c r="U4" s="63" t="s">
        <v>74</v>
      </c>
      <c r="V4" s="67">
        <v>-345.09562671710302</v>
      </c>
      <c r="W4" s="68">
        <v>329.20531523925217</v>
      </c>
      <c r="X4" s="63" t="s">
        <v>74</v>
      </c>
      <c r="Y4" s="67">
        <v>-327.99827969658833</v>
      </c>
      <c r="Z4" s="68">
        <v>312.88035604636156</v>
      </c>
      <c r="AA4" s="63" t="s">
        <v>74</v>
      </c>
      <c r="AB4" s="67">
        <v>-304.80165475850714</v>
      </c>
      <c r="AC4" s="68">
        <v>290.73328511844596</v>
      </c>
      <c r="AD4" s="63" t="s">
        <v>74</v>
      </c>
      <c r="AE4" s="67">
        <v>-277.18621684952001</v>
      </c>
      <c r="AF4" s="68">
        <v>264.36870704111175</v>
      </c>
      <c r="AG4" s="63" t="s">
        <v>74</v>
      </c>
      <c r="AH4" s="67">
        <v>-250.7860536767449</v>
      </c>
      <c r="AI4" s="68">
        <v>239.16543774592998</v>
      </c>
      <c r="AJ4" s="63" t="s">
        <v>74</v>
      </c>
      <c r="AK4" s="67">
        <v>-229.85347177541351</v>
      </c>
      <c r="AL4" s="68">
        <v>219.18320037783266</v>
      </c>
      <c r="AM4" s="63" t="s">
        <v>74</v>
      </c>
      <c r="AN4" s="67">
        <v>-215.19859002550032</v>
      </c>
      <c r="AO4" s="68">
        <v>205.19574943540954</v>
      </c>
      <c r="AP4" s="63" t="s">
        <v>74</v>
      </c>
      <c r="AQ4" s="67">
        <v>-202.60902291098654</v>
      </c>
      <c r="AR4" s="68">
        <v>193.18236299776001</v>
      </c>
    </row>
    <row r="5" spans="1:44" ht="12" customHeight="1">
      <c r="O5" s="63" t="s">
        <v>75</v>
      </c>
      <c r="P5" s="64">
        <v>-451.53399999999999</v>
      </c>
      <c r="Q5" s="65">
        <v>435.48200000000003</v>
      </c>
      <c r="R5" s="63" t="s">
        <v>75</v>
      </c>
      <c r="S5" s="64">
        <v>-368.96699999999998</v>
      </c>
      <c r="T5" s="66">
        <v>354.79199999999997</v>
      </c>
      <c r="U5" s="63" t="s">
        <v>75</v>
      </c>
      <c r="V5" s="67">
        <v>-325.6406582813978</v>
      </c>
      <c r="W5" s="68">
        <v>314.20234453091899</v>
      </c>
      <c r="X5" s="63" t="s">
        <v>75</v>
      </c>
      <c r="Y5" s="67">
        <v>-343.13912974056524</v>
      </c>
      <c r="Z5" s="68">
        <v>327.03338774880689</v>
      </c>
      <c r="AA5" s="63" t="s">
        <v>75</v>
      </c>
      <c r="AB5" s="67">
        <v>-326.06130923254278</v>
      </c>
      <c r="AC5" s="68">
        <v>310.70775509491671</v>
      </c>
      <c r="AD5" s="63" t="s">
        <v>75</v>
      </c>
      <c r="AE5" s="67">
        <v>-302.90898103909808</v>
      </c>
      <c r="AF5" s="68">
        <v>288.58342490273481</v>
      </c>
      <c r="AG5" s="63" t="s">
        <v>75</v>
      </c>
      <c r="AH5" s="67">
        <v>-275.36050478095251</v>
      </c>
      <c r="AI5" s="68">
        <v>262.26545343603772</v>
      </c>
      <c r="AJ5" s="63" t="s">
        <v>75</v>
      </c>
      <c r="AK5" s="67">
        <v>-249.03809637125909</v>
      </c>
      <c r="AL5" s="68">
        <v>237.12525871565867</v>
      </c>
      <c r="AM5" s="63" t="s">
        <v>75</v>
      </c>
      <c r="AN5" s="67">
        <v>-228.18315636330249</v>
      </c>
      <c r="AO5" s="68">
        <v>217.21443542511088</v>
      </c>
      <c r="AP5" s="63" t="s">
        <v>75</v>
      </c>
      <c r="AQ5" s="67">
        <v>-213.60096210478025</v>
      </c>
      <c r="AR5" s="68">
        <v>203.30172809340843</v>
      </c>
    </row>
    <row r="6" spans="1:44">
      <c r="O6" s="63" t="s">
        <v>76</v>
      </c>
      <c r="P6" s="64">
        <v>-464.18099999999998</v>
      </c>
      <c r="Q6" s="65">
        <v>447.80099999999999</v>
      </c>
      <c r="R6" s="63" t="s">
        <v>76</v>
      </c>
      <c r="S6" s="64">
        <v>-438.62900000000002</v>
      </c>
      <c r="T6" s="66">
        <v>423.154</v>
      </c>
      <c r="U6" s="63" t="s">
        <v>76</v>
      </c>
      <c r="V6" s="67">
        <v>-367.15001750543763</v>
      </c>
      <c r="W6" s="68">
        <v>352.77755523295707</v>
      </c>
      <c r="X6" s="63" t="s">
        <v>76</v>
      </c>
      <c r="Y6" s="67">
        <v>-323.86437719873908</v>
      </c>
      <c r="Z6" s="68">
        <v>312.19533824389612</v>
      </c>
      <c r="AA6" s="63" t="s">
        <v>76</v>
      </c>
      <c r="AB6" s="67">
        <v>-341.36831988533493</v>
      </c>
      <c r="AC6" s="68">
        <v>325.0218653295841</v>
      </c>
      <c r="AD6" s="63" t="s">
        <v>76</v>
      </c>
      <c r="AE6" s="67">
        <v>-324.31339492450093</v>
      </c>
      <c r="AF6" s="68">
        <v>308.70445403220151</v>
      </c>
      <c r="AG6" s="63" t="s">
        <v>76</v>
      </c>
      <c r="AH6" s="67">
        <v>-301.2064026665102</v>
      </c>
      <c r="AI6" s="68">
        <v>286.61149443391628</v>
      </c>
      <c r="AJ6" s="63" t="s">
        <v>76</v>
      </c>
      <c r="AK6" s="67">
        <v>-273.72244108623499</v>
      </c>
      <c r="AL6" s="68">
        <v>260.34645329392617</v>
      </c>
      <c r="AM6" s="63" t="s">
        <v>76</v>
      </c>
      <c r="AN6" s="67">
        <v>-247.47331229147505</v>
      </c>
      <c r="AO6" s="68">
        <v>235.27313051068253</v>
      </c>
      <c r="AP6" s="63" t="s">
        <v>76</v>
      </c>
      <c r="AQ6" s="67">
        <v>-226.69130114720147</v>
      </c>
      <c r="AR6" s="68">
        <v>215.43542967968051</v>
      </c>
    </row>
    <row r="7" spans="1:44">
      <c r="O7" s="63" t="s">
        <v>77</v>
      </c>
      <c r="P7" s="64">
        <v>-490.43</v>
      </c>
      <c r="Q7" s="65">
        <v>476.06</v>
      </c>
      <c r="R7" s="63" t="s">
        <v>77</v>
      </c>
      <c r="S7" s="64">
        <v>-442.40499999999997</v>
      </c>
      <c r="T7" s="66">
        <v>433.33199999999999</v>
      </c>
      <c r="U7" s="63" t="s">
        <v>77</v>
      </c>
      <c r="V7" s="67">
        <v>-434.34898128402114</v>
      </c>
      <c r="W7" s="68">
        <v>420.00248632329607</v>
      </c>
      <c r="X7" s="63" t="s">
        <v>77</v>
      </c>
      <c r="Y7" s="67">
        <v>-363.12751463408267</v>
      </c>
      <c r="Z7" s="68">
        <v>349.7019311693619</v>
      </c>
      <c r="AA7" s="63" t="s">
        <v>77</v>
      </c>
      <c r="AB7" s="67">
        <v>-320.0006240174946</v>
      </c>
      <c r="AC7" s="68">
        <v>309.16024523286086</v>
      </c>
      <c r="AD7" s="63" t="s">
        <v>77</v>
      </c>
      <c r="AE7" s="67">
        <v>-337.55828401788096</v>
      </c>
      <c r="AF7" s="68">
        <v>322.00868428519777</v>
      </c>
      <c r="AG7" s="63" t="s">
        <v>77</v>
      </c>
      <c r="AH7" s="67">
        <v>-320.59525853523809</v>
      </c>
      <c r="AI7" s="68">
        <v>305.73298171544644</v>
      </c>
      <c r="AJ7" s="63" t="s">
        <v>77</v>
      </c>
      <c r="AK7" s="67">
        <v>-297.62877659259738</v>
      </c>
      <c r="AL7" s="68">
        <v>283.71669662419941</v>
      </c>
      <c r="AM7" s="63" t="s">
        <v>77</v>
      </c>
      <c r="AN7" s="67">
        <v>-270.32234785754639</v>
      </c>
      <c r="AO7" s="68">
        <v>257.55700488130873</v>
      </c>
      <c r="AP7" s="63" t="s">
        <v>77</v>
      </c>
      <c r="AQ7" s="67">
        <v>-244.25971792544715</v>
      </c>
      <c r="AR7" s="68">
        <v>232.60337304490579</v>
      </c>
    </row>
    <row r="8" spans="1:44">
      <c r="O8" s="63" t="s">
        <v>78</v>
      </c>
      <c r="P8" s="64">
        <v>-430.55</v>
      </c>
      <c r="Q8" s="65">
        <v>425.66800000000001</v>
      </c>
      <c r="R8" s="63" t="s">
        <v>78</v>
      </c>
      <c r="S8" s="64">
        <v>-437.73700000000002</v>
      </c>
      <c r="T8" s="66">
        <v>433.16899999999998</v>
      </c>
      <c r="U8" s="63" t="s">
        <v>78</v>
      </c>
      <c r="V8" s="67">
        <v>-435.20116138169055</v>
      </c>
      <c r="W8" s="68">
        <v>427.59959372735449</v>
      </c>
      <c r="X8" s="63" t="s">
        <v>78</v>
      </c>
      <c r="Y8" s="67">
        <v>-427.14821144514906</v>
      </c>
      <c r="Z8" s="68">
        <v>414.20609747110103</v>
      </c>
      <c r="AA8" s="63" t="s">
        <v>78</v>
      </c>
      <c r="AB8" s="67">
        <v>-356.50664549803201</v>
      </c>
      <c r="AC8" s="68">
        <v>344.02235989734902</v>
      </c>
      <c r="AD8" s="63" t="s">
        <v>78</v>
      </c>
      <c r="AE8" s="67">
        <v>-313.75114326336427</v>
      </c>
      <c r="AF8" s="68">
        <v>303.56390023370932</v>
      </c>
      <c r="AG8" s="63" t="s">
        <v>78</v>
      </c>
      <c r="AH8" s="67">
        <v>-331.45071650328634</v>
      </c>
      <c r="AI8" s="68">
        <v>316.48208814518802</v>
      </c>
      <c r="AJ8" s="63" t="s">
        <v>78</v>
      </c>
      <c r="AK8" s="67">
        <v>-314.6925510232482</v>
      </c>
      <c r="AL8" s="68">
        <v>300.32304373903861</v>
      </c>
      <c r="AM8" s="63" t="s">
        <v>78</v>
      </c>
      <c r="AN8" s="67">
        <v>-292.00633541271151</v>
      </c>
      <c r="AO8" s="68">
        <v>278.47911976977434</v>
      </c>
      <c r="AP8" s="63" t="s">
        <v>78</v>
      </c>
      <c r="AQ8" s="67">
        <v>-265.03371018715319</v>
      </c>
      <c r="AR8" s="68">
        <v>252.53293336030271</v>
      </c>
    </row>
    <row r="9" spans="1:44">
      <c r="O9" s="63" t="s">
        <v>79</v>
      </c>
      <c r="P9" s="64">
        <v>-381.99</v>
      </c>
      <c r="Q9" s="65">
        <v>385.66300000000001</v>
      </c>
      <c r="R9" s="63" t="s">
        <v>79</v>
      </c>
      <c r="S9" s="64">
        <v>-445.50200000000001</v>
      </c>
      <c r="T9" s="66">
        <v>448.49700000000001</v>
      </c>
      <c r="U9" s="63" t="s">
        <v>79</v>
      </c>
      <c r="V9" s="67">
        <v>-429.4744315874118</v>
      </c>
      <c r="W9" s="68">
        <v>428.80423127600778</v>
      </c>
      <c r="X9" s="63" t="s">
        <v>79</v>
      </c>
      <c r="Y9" s="67">
        <v>-426.89729515261223</v>
      </c>
      <c r="Z9" s="68">
        <v>423.18893343635972</v>
      </c>
      <c r="AA9" s="63" t="s">
        <v>79</v>
      </c>
      <c r="AB9" s="67">
        <v>-418.89443918753989</v>
      </c>
      <c r="AC9" s="68">
        <v>409.7971074392471</v>
      </c>
      <c r="AD9" s="63" t="s">
        <v>79</v>
      </c>
      <c r="AE9" s="67">
        <v>-349.0209465272398</v>
      </c>
      <c r="AF9" s="68">
        <v>339.82201713376963</v>
      </c>
      <c r="AG9" s="63" t="s">
        <v>79</v>
      </c>
      <c r="AH9" s="67">
        <v>-306.76856276037302</v>
      </c>
      <c r="AI9" s="68">
        <v>299.51041835304727</v>
      </c>
      <c r="AJ9" s="63" t="s">
        <v>79</v>
      </c>
      <c r="AK9" s="67">
        <v>-324.68333579186469</v>
      </c>
      <c r="AL9" s="68">
        <v>312.52365236580079</v>
      </c>
      <c r="AM9" s="63" t="s">
        <v>79</v>
      </c>
      <c r="AN9" s="67">
        <v>-308.19338628752575</v>
      </c>
      <c r="AO9" s="68">
        <v>296.48979615438117</v>
      </c>
      <c r="AP9" s="63" t="s">
        <v>79</v>
      </c>
      <c r="AQ9" s="67">
        <v>-285.85397502351753</v>
      </c>
      <c r="AR9" s="68">
        <v>274.80790646660751</v>
      </c>
    </row>
    <row r="10" spans="1:44">
      <c r="O10" s="63" t="s">
        <v>80</v>
      </c>
      <c r="P10" s="64">
        <v>-384.964</v>
      </c>
      <c r="Q10" s="65">
        <v>399.512</v>
      </c>
      <c r="R10" s="63" t="s">
        <v>80</v>
      </c>
      <c r="S10" s="64">
        <v>-398.87900000000002</v>
      </c>
      <c r="T10" s="66">
        <v>409.41199999999998</v>
      </c>
      <c r="U10" s="63" t="s">
        <v>80</v>
      </c>
      <c r="V10" s="67">
        <v>-437.86646698437426</v>
      </c>
      <c r="W10" s="68">
        <v>444.89309587093345</v>
      </c>
      <c r="X10" s="63" t="s">
        <v>80</v>
      </c>
      <c r="Y10" s="67">
        <v>-421.98862742116597</v>
      </c>
      <c r="Z10" s="68">
        <v>425.25063777153849</v>
      </c>
      <c r="AA10" s="63" t="s">
        <v>80</v>
      </c>
      <c r="AB10" s="67">
        <v>-419.41848352677579</v>
      </c>
      <c r="AC10" s="68">
        <v>419.63720276988983</v>
      </c>
      <c r="AD10" s="63" t="s">
        <v>80</v>
      </c>
      <c r="AE10" s="67">
        <v>-411.51129345430661</v>
      </c>
      <c r="AF10" s="68">
        <v>406.29619236339869</v>
      </c>
      <c r="AG10" s="63" t="s">
        <v>80</v>
      </c>
      <c r="AH10" s="67">
        <v>-342.50744581234238</v>
      </c>
      <c r="AI10" s="68">
        <v>336.63523822615059</v>
      </c>
      <c r="AJ10" s="63" t="s">
        <v>80</v>
      </c>
      <c r="AK10" s="67">
        <v>-300.81371796780303</v>
      </c>
      <c r="AL10" s="68">
        <v>296.52679232931177</v>
      </c>
      <c r="AM10" s="63" t="s">
        <v>80</v>
      </c>
      <c r="AN10" s="67">
        <v>-318.95928219383461</v>
      </c>
      <c r="AO10" s="68">
        <v>309.64252328676383</v>
      </c>
      <c r="AP10" s="63" t="s">
        <v>80</v>
      </c>
      <c r="AQ10" s="67">
        <v>-302.72820158799573</v>
      </c>
      <c r="AR10" s="68">
        <v>293.72701580133599</v>
      </c>
    </row>
    <row r="11" spans="1:44">
      <c r="O11" s="63" t="s">
        <v>81</v>
      </c>
      <c r="P11" s="64">
        <v>-397.06799999999998</v>
      </c>
      <c r="Q11" s="65">
        <v>416.79700000000003</v>
      </c>
      <c r="R11" s="63" t="s">
        <v>81</v>
      </c>
      <c r="S11" s="64">
        <v>-366.041</v>
      </c>
      <c r="T11" s="66">
        <v>379.07799999999997</v>
      </c>
      <c r="U11" s="63" t="s">
        <v>81</v>
      </c>
      <c r="V11" s="67">
        <v>-391.69388959655936</v>
      </c>
      <c r="W11" s="68">
        <v>405.83919402075389</v>
      </c>
      <c r="X11" s="63" t="s">
        <v>81</v>
      </c>
      <c r="Y11" s="67">
        <v>-430.11335782342655</v>
      </c>
      <c r="Z11" s="68">
        <v>441.08295452453331</v>
      </c>
      <c r="AA11" s="63" t="s">
        <v>81</v>
      </c>
      <c r="AB11" s="67">
        <v>-414.43441383739599</v>
      </c>
      <c r="AC11" s="68">
        <v>421.54393921419097</v>
      </c>
      <c r="AD11" s="63" t="s">
        <v>81</v>
      </c>
      <c r="AE11" s="67">
        <v>-411.89854575553392</v>
      </c>
      <c r="AF11" s="68">
        <v>415.95949189550294</v>
      </c>
      <c r="AG11" s="63" t="s">
        <v>81</v>
      </c>
      <c r="AH11" s="67">
        <v>-404.11795774988707</v>
      </c>
      <c r="AI11" s="68">
        <v>402.70591857324837</v>
      </c>
      <c r="AJ11" s="63" t="s">
        <v>81</v>
      </c>
      <c r="AK11" s="67">
        <v>-336.09547506828039</v>
      </c>
      <c r="AL11" s="68">
        <v>333.48378623742281</v>
      </c>
      <c r="AM11" s="63" t="s">
        <v>81</v>
      </c>
      <c r="AN11" s="67">
        <v>-295.02335448077201</v>
      </c>
      <c r="AO11" s="68">
        <v>293.64608804430009</v>
      </c>
      <c r="AP11" s="63" t="s">
        <v>81</v>
      </c>
      <c r="AQ11" s="67">
        <v>-313.38786734983688</v>
      </c>
      <c r="AR11" s="68">
        <v>306.87374593767078</v>
      </c>
    </row>
    <row r="12" spans="1:44">
      <c r="O12" s="63" t="s">
        <v>82</v>
      </c>
      <c r="P12" s="64">
        <v>-358.32</v>
      </c>
      <c r="Q12" s="65">
        <v>375.42099999999999</v>
      </c>
      <c r="R12" s="63" t="s">
        <v>82</v>
      </c>
      <c r="S12" s="64">
        <v>-369.08699999999999</v>
      </c>
      <c r="T12" s="66">
        <v>391.27800000000002</v>
      </c>
      <c r="U12" s="63" t="s">
        <v>82</v>
      </c>
      <c r="V12" s="67">
        <v>-358.48312541870706</v>
      </c>
      <c r="W12" s="68">
        <v>374.6680351653016</v>
      </c>
      <c r="X12" s="63" t="s">
        <v>82</v>
      </c>
      <c r="Y12" s="67">
        <v>-383.67544657985633</v>
      </c>
      <c r="Z12" s="68">
        <v>401.17882801564741</v>
      </c>
      <c r="AA12" s="63" t="s">
        <v>82</v>
      </c>
      <c r="AB12" s="67">
        <v>-421.43091623660791</v>
      </c>
      <c r="AC12" s="68">
        <v>436.11050203060108</v>
      </c>
      <c r="AD12" s="63" t="s">
        <v>82</v>
      </c>
      <c r="AE12" s="67">
        <v>-406.01616448385454</v>
      </c>
      <c r="AF12" s="68">
        <v>416.72980097453438</v>
      </c>
      <c r="AG12" s="63" t="s">
        <v>82</v>
      </c>
      <c r="AH12" s="67">
        <v>-403.53773565082082</v>
      </c>
      <c r="AI12" s="68">
        <v>411.19996819467804</v>
      </c>
      <c r="AJ12" s="63" t="s">
        <v>82</v>
      </c>
      <c r="AK12" s="67">
        <v>-395.91750688200841</v>
      </c>
      <c r="AL12" s="68">
        <v>398.0784665283042</v>
      </c>
      <c r="AM12" s="63" t="s">
        <v>82</v>
      </c>
      <c r="AN12" s="67">
        <v>-329.08471183751129</v>
      </c>
      <c r="AO12" s="68">
        <v>329.46871917105022</v>
      </c>
      <c r="AP12" s="63" t="s">
        <v>82</v>
      </c>
      <c r="AQ12" s="67">
        <v>-288.75473967261667</v>
      </c>
      <c r="AR12" s="68">
        <v>290.0055599054491</v>
      </c>
    </row>
    <row r="13" spans="1:44" ht="15.75" customHeight="1">
      <c r="O13" s="63" t="s">
        <v>83</v>
      </c>
      <c r="P13" s="64">
        <v>-304.96199999999999</v>
      </c>
      <c r="Q13" s="65">
        <v>322.84100000000001</v>
      </c>
      <c r="R13" s="63" t="s">
        <v>83</v>
      </c>
      <c r="S13" s="64">
        <v>-372.803</v>
      </c>
      <c r="T13" s="66">
        <v>399.83300000000003</v>
      </c>
      <c r="U13" s="63" t="s">
        <v>83</v>
      </c>
      <c r="V13" s="67">
        <v>-359.4217025608458</v>
      </c>
      <c r="W13" s="68">
        <v>385.51166565914116</v>
      </c>
      <c r="X13" s="63" t="s">
        <v>83</v>
      </c>
      <c r="Y13" s="67">
        <v>-349.04438399065612</v>
      </c>
      <c r="Z13" s="68">
        <v>369.08037613581081</v>
      </c>
      <c r="AA13" s="63" t="s">
        <v>83</v>
      </c>
      <c r="AB13" s="67">
        <v>-373.63760285149971</v>
      </c>
      <c r="AC13" s="68">
        <v>395.25675213123264</v>
      </c>
      <c r="AD13" s="63" t="s">
        <v>83</v>
      </c>
      <c r="AE13" s="67">
        <v>-410.51169490004401</v>
      </c>
      <c r="AF13" s="68">
        <v>429.76179293889277</v>
      </c>
      <c r="AG13" s="63" t="s">
        <v>83</v>
      </c>
      <c r="AH13" s="67">
        <v>-395.46776884965703</v>
      </c>
      <c r="AI13" s="68">
        <v>410.62184344482284</v>
      </c>
      <c r="AJ13" s="63" t="s">
        <v>83</v>
      </c>
      <c r="AK13" s="67">
        <v>-393.06935596375774</v>
      </c>
      <c r="AL13" s="68">
        <v>405.17651663000225</v>
      </c>
      <c r="AM13" s="63" t="s">
        <v>83</v>
      </c>
      <c r="AN13" s="67">
        <v>-385.65786058211978</v>
      </c>
      <c r="AO13" s="68">
        <v>392.24075653746957</v>
      </c>
      <c r="AP13" s="63" t="s">
        <v>83</v>
      </c>
      <c r="AQ13" s="67">
        <v>-320.42121837468648</v>
      </c>
      <c r="AR13" s="68">
        <v>324.49426476755895</v>
      </c>
    </row>
    <row r="14" spans="1:44">
      <c r="O14" s="63" t="s">
        <v>84</v>
      </c>
      <c r="P14" s="64">
        <v>-250.31200000000001</v>
      </c>
      <c r="Q14" s="65">
        <v>266.50599999999997</v>
      </c>
      <c r="R14" s="63" t="s">
        <v>84</v>
      </c>
      <c r="S14" s="64">
        <v>-332.59</v>
      </c>
      <c r="T14" s="66">
        <v>360.67599999999999</v>
      </c>
      <c r="U14" s="63" t="s">
        <v>84</v>
      </c>
      <c r="V14" s="67">
        <v>-359.5621134863369</v>
      </c>
      <c r="W14" s="68">
        <v>392.1622276324963</v>
      </c>
      <c r="X14" s="63" t="s">
        <v>84</v>
      </c>
      <c r="Y14" s="67">
        <v>-346.6215523400752</v>
      </c>
      <c r="Z14" s="68">
        <v>378.07905262697278</v>
      </c>
      <c r="AA14" s="63" t="s">
        <v>84</v>
      </c>
      <c r="AB14" s="67">
        <v>-336.58883409693328</v>
      </c>
      <c r="AC14" s="68">
        <v>361.92790682461236</v>
      </c>
      <c r="AD14" s="63" t="s">
        <v>84</v>
      </c>
      <c r="AE14" s="67">
        <v>-360.3491784025548</v>
      </c>
      <c r="AF14" s="68">
        <v>387.64128830988858</v>
      </c>
      <c r="AG14" s="63" t="s">
        <v>84</v>
      </c>
      <c r="AH14" s="67">
        <v>-395.98158824869688</v>
      </c>
      <c r="AI14" s="68">
        <v>421.54381137818035</v>
      </c>
      <c r="AJ14" s="63" t="s">
        <v>84</v>
      </c>
      <c r="AK14" s="67">
        <v>-381.45999548096381</v>
      </c>
      <c r="AL14" s="68">
        <v>402.75126741366154</v>
      </c>
      <c r="AM14" s="63" t="s">
        <v>84</v>
      </c>
      <c r="AN14" s="67">
        <v>-379.16099025809524</v>
      </c>
      <c r="AO14" s="68">
        <v>397.4184757059358</v>
      </c>
      <c r="AP14" s="63" t="s">
        <v>84</v>
      </c>
      <c r="AQ14" s="67">
        <v>-372.02215560303711</v>
      </c>
      <c r="AR14" s="68">
        <v>384.73130119069322</v>
      </c>
    </row>
    <row r="15" spans="1:44" s="23" customFormat="1">
      <c r="O15" s="63" t="s">
        <v>85</v>
      </c>
      <c r="P15" s="64">
        <v>-190.42</v>
      </c>
      <c r="Q15" s="65">
        <v>210.57300000000001</v>
      </c>
      <c r="R15" s="63" t="s">
        <v>85</v>
      </c>
      <c r="S15" s="64">
        <v>-277.346</v>
      </c>
      <c r="T15" s="66">
        <v>307.16300000000001</v>
      </c>
      <c r="U15" s="63" t="s">
        <v>85</v>
      </c>
      <c r="V15" s="67">
        <v>-315.50670622750459</v>
      </c>
      <c r="W15" s="68">
        <v>350.61713426072492</v>
      </c>
      <c r="X15" s="63" t="s">
        <v>85</v>
      </c>
      <c r="Y15" s="67">
        <v>-341.11729284280551</v>
      </c>
      <c r="Z15" s="68">
        <v>381.26981625225079</v>
      </c>
      <c r="AA15" s="63" t="s">
        <v>85</v>
      </c>
      <c r="AB15" s="67">
        <v>-328.82207155795874</v>
      </c>
      <c r="AC15" s="68">
        <v>367.54392533202974</v>
      </c>
      <c r="AD15" s="63" t="s">
        <v>85</v>
      </c>
      <c r="AE15" s="67">
        <v>-319.29272734436489</v>
      </c>
      <c r="AF15" s="68">
        <v>351.81005715617772</v>
      </c>
      <c r="AG15" s="63" t="s">
        <v>85</v>
      </c>
      <c r="AH15" s="67">
        <v>-341.86457851299366</v>
      </c>
      <c r="AI15" s="68">
        <v>376.85866428378262</v>
      </c>
      <c r="AJ15" s="63" t="s">
        <v>85</v>
      </c>
      <c r="AK15" s="67">
        <v>-375.71664128570984</v>
      </c>
      <c r="AL15" s="68">
        <v>409.8905471288993</v>
      </c>
      <c r="AM15" s="63" t="s">
        <v>85</v>
      </c>
      <c r="AN15" s="67">
        <v>-361.93537174664209</v>
      </c>
      <c r="AO15" s="68">
        <v>391.60463195928094</v>
      </c>
      <c r="AP15" s="63" t="s">
        <v>85</v>
      </c>
      <c r="AQ15" s="67">
        <v>-359.76541281852775</v>
      </c>
      <c r="AR15" s="68">
        <v>386.43284603613631</v>
      </c>
    </row>
    <row r="16" spans="1:44">
      <c r="O16" s="63" t="s">
        <v>86</v>
      </c>
      <c r="P16" s="64">
        <v>-153.941</v>
      </c>
      <c r="Q16" s="65">
        <v>178.48699999999999</v>
      </c>
      <c r="R16" s="63" t="s">
        <v>86</v>
      </c>
      <c r="S16" s="64">
        <v>-217.07599999999999</v>
      </c>
      <c r="T16" s="66">
        <v>247.90799999999999</v>
      </c>
      <c r="U16" s="63" t="s">
        <v>86</v>
      </c>
      <c r="V16" s="67">
        <v>-257.07802831896754</v>
      </c>
      <c r="W16" s="68">
        <v>294.90556252221137</v>
      </c>
      <c r="X16" s="63" t="s">
        <v>86</v>
      </c>
      <c r="Y16" s="67">
        <v>-292.46778886546196</v>
      </c>
      <c r="Z16" s="68">
        <v>336.67337239725771</v>
      </c>
      <c r="AA16" s="63" t="s">
        <v>86</v>
      </c>
      <c r="AB16" s="67">
        <v>-316.21909672943559</v>
      </c>
      <c r="AC16" s="68">
        <v>366.13706263455907</v>
      </c>
      <c r="AD16" s="63" t="s">
        <v>86</v>
      </c>
      <c r="AE16" s="67">
        <v>-304.81562202190509</v>
      </c>
      <c r="AF16" s="68">
        <v>352.93942999390902</v>
      </c>
      <c r="AG16" s="63" t="s">
        <v>86</v>
      </c>
      <c r="AH16" s="67">
        <v>-295.97908695753853</v>
      </c>
      <c r="AI16" s="68">
        <v>337.81561561711248</v>
      </c>
      <c r="AJ16" s="63" t="s">
        <v>86</v>
      </c>
      <c r="AK16" s="67">
        <v>-316.91687386614814</v>
      </c>
      <c r="AL16" s="68">
        <v>361.90376851798993</v>
      </c>
      <c r="AM16" s="63" t="s">
        <v>86</v>
      </c>
      <c r="AN16" s="67">
        <v>-348.31792079690518</v>
      </c>
      <c r="AO16" s="68">
        <v>393.67056807403912</v>
      </c>
      <c r="AP16" s="63" t="s">
        <v>86</v>
      </c>
      <c r="AQ16" s="67">
        <v>-335.54155777964377</v>
      </c>
      <c r="AR16" s="68">
        <v>376.10382902795925</v>
      </c>
    </row>
    <row r="17" spans="15:44">
      <c r="O17" s="63" t="s">
        <v>87</v>
      </c>
      <c r="P17" s="64">
        <v>-119.30200000000001</v>
      </c>
      <c r="Q17" s="65">
        <v>150.42400000000001</v>
      </c>
      <c r="R17" s="63" t="s">
        <v>87</v>
      </c>
      <c r="S17" s="64">
        <v>-155.83799999999999</v>
      </c>
      <c r="T17" s="66">
        <v>187.74100000000001</v>
      </c>
      <c r="U17" s="63" t="s">
        <v>87</v>
      </c>
      <c r="V17" s="67">
        <v>-193.66906858216515</v>
      </c>
      <c r="W17" s="68">
        <v>232.90892182930261</v>
      </c>
      <c r="X17" s="63" t="s">
        <v>87</v>
      </c>
      <c r="Y17" s="67">
        <v>-229.38767923080235</v>
      </c>
      <c r="Z17" s="68">
        <v>277.11599559282462</v>
      </c>
      <c r="AA17" s="63" t="s">
        <v>87</v>
      </c>
      <c r="AB17" s="67">
        <v>-260.98911835202102</v>
      </c>
      <c r="AC17" s="68">
        <v>316.40549046944653</v>
      </c>
      <c r="AD17" s="63" t="s">
        <v>87</v>
      </c>
      <c r="AE17" s="67">
        <v>-282.199170667646</v>
      </c>
      <c r="AF17" s="68">
        <v>344.12256586449763</v>
      </c>
      <c r="AG17" s="63" t="s">
        <v>87</v>
      </c>
      <c r="AH17" s="67">
        <v>-272.0176896905445</v>
      </c>
      <c r="AI17" s="68">
        <v>331.70866648522946</v>
      </c>
      <c r="AJ17" s="63" t="s">
        <v>87</v>
      </c>
      <c r="AK17" s="67">
        <v>-264.13040578812127</v>
      </c>
      <c r="AL17" s="68">
        <v>317.48604471615278</v>
      </c>
      <c r="AM17" s="63" t="s">
        <v>87</v>
      </c>
      <c r="AN17" s="67">
        <v>-282.83339405927575</v>
      </c>
      <c r="AO17" s="68">
        <v>340.15561815063541</v>
      </c>
      <c r="AP17" s="63" t="s">
        <v>87</v>
      </c>
      <c r="AQ17" s="67">
        <v>-310.88121595158043</v>
      </c>
      <c r="AR17" s="68">
        <v>370.05115008453373</v>
      </c>
    </row>
    <row r="18" spans="15:44">
      <c r="O18" s="63" t="s">
        <v>88</v>
      </c>
      <c r="P18" s="64">
        <v>-85.912000000000006</v>
      </c>
      <c r="Q18" s="65">
        <v>118.81</v>
      </c>
      <c r="R18" s="63" t="s">
        <v>88</v>
      </c>
      <c r="S18" s="64">
        <v>-112.895</v>
      </c>
      <c r="T18" s="66">
        <v>149.15</v>
      </c>
      <c r="U18" s="63" t="s">
        <v>88</v>
      </c>
      <c r="V18" s="67">
        <v>-130.8752054029668</v>
      </c>
      <c r="W18" s="68">
        <v>169.98440573893083</v>
      </c>
      <c r="X18" s="63" t="s">
        <v>88</v>
      </c>
      <c r="Y18" s="67">
        <v>-162.66912573400876</v>
      </c>
      <c r="Z18" s="68">
        <v>210.9176338815054</v>
      </c>
      <c r="AA18" s="63" t="s">
        <v>88</v>
      </c>
      <c r="AB18" s="67">
        <v>-192.68850021522468</v>
      </c>
      <c r="AC18" s="68">
        <v>250.98131694209252</v>
      </c>
      <c r="AD18" s="63" t="s">
        <v>88</v>
      </c>
      <c r="AE18" s="67">
        <v>-219.24855693880059</v>
      </c>
      <c r="AF18" s="68">
        <v>286.58963350390314</v>
      </c>
      <c r="AG18" s="63" t="s">
        <v>88</v>
      </c>
      <c r="AH18" s="67">
        <v>-237.07608956232278</v>
      </c>
      <c r="AI18" s="68">
        <v>311.71139861950758</v>
      </c>
      <c r="AJ18" s="63" t="s">
        <v>88</v>
      </c>
      <c r="AK18" s="67">
        <v>-228.52099487286409</v>
      </c>
      <c r="AL18" s="68">
        <v>300.46326296031737</v>
      </c>
      <c r="AM18" s="63" t="s">
        <v>88</v>
      </c>
      <c r="AN18" s="67">
        <v>-221.8949567600414</v>
      </c>
      <c r="AO18" s="68">
        <v>287.57739283075017</v>
      </c>
      <c r="AP18" s="63" t="s">
        <v>88</v>
      </c>
      <c r="AQ18" s="67">
        <v>-237.61787127157257</v>
      </c>
      <c r="AR18" s="68">
        <v>308.12901169292888</v>
      </c>
    </row>
    <row r="19" spans="15:44">
      <c r="O19" s="63" t="s">
        <v>89</v>
      </c>
      <c r="P19" s="64">
        <v>-51.274000000000001</v>
      </c>
      <c r="Q19" s="65">
        <v>79.328000000000003</v>
      </c>
      <c r="R19" s="63" t="s">
        <v>89</v>
      </c>
      <c r="S19" s="64">
        <v>-73.926000000000002</v>
      </c>
      <c r="T19" s="66">
        <v>113.16200000000001</v>
      </c>
      <c r="U19" s="63" t="s">
        <v>89</v>
      </c>
      <c r="V19" s="67">
        <v>-86.647921633609243</v>
      </c>
      <c r="W19" s="68">
        <v>126.92362874873659</v>
      </c>
      <c r="X19" s="63" t="s">
        <v>89</v>
      </c>
      <c r="Y19" s="67">
        <v>-100.46485759172511</v>
      </c>
      <c r="Z19" s="68">
        <v>144.67356031230364</v>
      </c>
      <c r="AA19" s="63" t="s">
        <v>89</v>
      </c>
      <c r="AB19" s="67">
        <v>-124.89991252449919</v>
      </c>
      <c r="AC19" s="68">
        <v>179.55154377086618</v>
      </c>
      <c r="AD19" s="63" t="s">
        <v>89</v>
      </c>
      <c r="AE19" s="67">
        <v>-147.97232299272073</v>
      </c>
      <c r="AF19" s="68">
        <v>213.69013421403642</v>
      </c>
      <c r="AG19" s="63" t="s">
        <v>89</v>
      </c>
      <c r="AH19" s="67">
        <v>-168.38730768091162</v>
      </c>
      <c r="AI19" s="68">
        <v>244.03402401390218</v>
      </c>
      <c r="AJ19" s="63" t="s">
        <v>89</v>
      </c>
      <c r="AK19" s="67">
        <v>-182.09186184635794</v>
      </c>
      <c r="AL19" s="68">
        <v>265.44387080365908</v>
      </c>
      <c r="AM19" s="63" t="s">
        <v>89</v>
      </c>
      <c r="AN19" s="67">
        <v>-175.52010398219903</v>
      </c>
      <c r="AO19" s="68">
        <v>255.86351218207864</v>
      </c>
      <c r="AP19" s="63" t="s">
        <v>89</v>
      </c>
      <c r="AQ19" s="67">
        <v>-170.43168759142881</v>
      </c>
      <c r="AR19" s="68">
        <v>244.88876123194422</v>
      </c>
    </row>
    <row r="20" spans="15:44" ht="15" customHeight="1" thickBot="1">
      <c r="O20" s="69" t="s">
        <v>90</v>
      </c>
      <c r="P20" s="70">
        <v>-43.692</v>
      </c>
      <c r="Q20" s="71">
        <v>84.096999999999994</v>
      </c>
      <c r="R20" s="69" t="s">
        <v>90</v>
      </c>
      <c r="S20" s="70">
        <v>-67.734999999999999</v>
      </c>
      <c r="T20" s="72">
        <v>134.166</v>
      </c>
      <c r="U20" s="69" t="s">
        <v>90</v>
      </c>
      <c r="V20" s="73">
        <v>-80.112306291833036</v>
      </c>
      <c r="W20" s="68">
        <v>154.20517524132342</v>
      </c>
      <c r="X20" s="69" t="s">
        <v>90</v>
      </c>
      <c r="Y20" s="73">
        <v>-94.273292444193544</v>
      </c>
      <c r="Z20" s="68">
        <v>175.18534022265504</v>
      </c>
      <c r="AA20" s="69" t="s">
        <v>90</v>
      </c>
      <c r="AB20" s="73">
        <v>-110.03865155750992</v>
      </c>
      <c r="AC20" s="68">
        <v>199.3212448545296</v>
      </c>
      <c r="AD20" s="69" t="s">
        <v>90</v>
      </c>
      <c r="AE20" s="73">
        <v>-132.92668794435016</v>
      </c>
      <c r="AF20" s="68">
        <v>236.48001196571005</v>
      </c>
      <c r="AG20" s="69" t="s">
        <v>90</v>
      </c>
      <c r="AH20" s="73">
        <v>-158.84195844180533</v>
      </c>
      <c r="AI20" s="68">
        <v>280.9800829031978</v>
      </c>
      <c r="AJ20" s="69" t="s">
        <v>90</v>
      </c>
      <c r="AK20" s="73">
        <v>-184.81798237770155</v>
      </c>
      <c r="AL20" s="68">
        <v>327.42358579501996</v>
      </c>
      <c r="AM20" s="69" t="s">
        <v>90</v>
      </c>
      <c r="AN20" s="73">
        <v>-206.86945677380459</v>
      </c>
      <c r="AO20" s="68">
        <v>369.22919671759843</v>
      </c>
      <c r="AP20" s="69" t="s">
        <v>90</v>
      </c>
      <c r="AQ20" s="73">
        <v>-214.8542021338645</v>
      </c>
      <c r="AR20" s="68">
        <v>388.11392590431728</v>
      </c>
    </row>
    <row r="21" spans="15:44" ht="15.75" customHeight="1"/>
    <row r="24" spans="15:44">
      <c r="P24" s="74"/>
      <c r="Q24" s="74"/>
    </row>
    <row r="25" spans="15:44">
      <c r="P25" s="74"/>
      <c r="Q25" s="74"/>
    </row>
    <row r="26" spans="15:44">
      <c r="P26" s="74"/>
      <c r="Q26" s="74"/>
    </row>
    <row r="27" spans="15:44" ht="15" customHeight="1">
      <c r="P27" s="74"/>
      <c r="Q27" s="74"/>
    </row>
    <row r="28" spans="15:44">
      <c r="P28" s="74"/>
      <c r="Q28" s="74"/>
    </row>
    <row r="29" spans="15:44">
      <c r="P29" s="74"/>
      <c r="Q29" s="74"/>
    </row>
    <row r="30" spans="15:44">
      <c r="P30" s="74"/>
      <c r="Q30" s="74"/>
    </row>
    <row r="31" spans="15:44">
      <c r="P31" s="74"/>
      <c r="Q31" s="74"/>
    </row>
    <row r="32" spans="15:44">
      <c r="P32" s="74"/>
      <c r="Q32" s="74"/>
    </row>
    <row r="33" spans="16:17">
      <c r="P33" s="74"/>
      <c r="Q33" s="74"/>
    </row>
    <row r="34" spans="16:17">
      <c r="P34" s="74"/>
      <c r="Q34" s="74"/>
    </row>
    <row r="35" spans="16:17">
      <c r="P35" s="74"/>
      <c r="Q35" s="74"/>
    </row>
    <row r="36" spans="16:17">
      <c r="P36" s="74"/>
      <c r="Q36" s="74"/>
    </row>
    <row r="37" spans="16:17">
      <c r="P37" s="74"/>
      <c r="Q37" s="74"/>
    </row>
    <row r="38" spans="16:17">
      <c r="P38" s="74"/>
      <c r="Q38" s="74"/>
    </row>
    <row r="39" spans="16:17">
      <c r="P39" s="74"/>
      <c r="Q39" s="74"/>
    </row>
    <row r="40" spans="16:17">
      <c r="P40" s="74"/>
      <c r="Q40" s="7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5"/>
  <cols>
    <col min="1" max="1" width="11" bestFit="1" customWidth="1"/>
    <col min="2" max="6" width="13" customWidth="1"/>
  </cols>
  <sheetData>
    <row r="1" spans="1:5">
      <c r="A1" t="s">
        <v>96</v>
      </c>
      <c r="B1" s="23" t="s">
        <v>95</v>
      </c>
      <c r="C1" t="s">
        <v>94</v>
      </c>
      <c r="D1" t="s">
        <v>93</v>
      </c>
      <c r="E1" t="s">
        <v>92</v>
      </c>
    </row>
    <row r="2" spans="1:5">
      <c r="A2" s="8" t="s">
        <v>91</v>
      </c>
      <c r="B2">
        <v>3998</v>
      </c>
      <c r="C2">
        <v>6605.9788839516168</v>
      </c>
      <c r="D2">
        <v>-2607.9788839516173</v>
      </c>
      <c r="E2" s="75">
        <v>6.8537675798292591E-2</v>
      </c>
    </row>
    <row r="3" spans="1:5">
      <c r="A3" s="8" t="s">
        <v>20</v>
      </c>
      <c r="B3">
        <v>4272</v>
      </c>
      <c r="C3">
        <v>6526.7283273774337</v>
      </c>
      <c r="D3">
        <v>-2254.7283273774347</v>
      </c>
      <c r="E3" s="75">
        <v>5.9254252427408852E-2</v>
      </c>
    </row>
    <row r="4" spans="1:5" ht="15" customHeight="1">
      <c r="A4" s="8" t="s">
        <v>0</v>
      </c>
      <c r="B4">
        <v>4790</v>
      </c>
      <c r="C4">
        <v>7038.0612228490545</v>
      </c>
      <c r="D4">
        <v>-2248.0612228490554</v>
      </c>
      <c r="E4" s="75">
        <v>5.9079040944106112E-2</v>
      </c>
    </row>
    <row r="5" spans="1:5" ht="15" customHeight="1">
      <c r="A5" s="8" t="s">
        <v>1</v>
      </c>
      <c r="B5">
        <v>6885</v>
      </c>
      <c r="C5">
        <v>11185.688474767634</v>
      </c>
      <c r="D5">
        <v>-4300.6884747676349</v>
      </c>
      <c r="E5" s="75">
        <v>0.11302207782697136</v>
      </c>
    </row>
    <row r="6" spans="1:5" ht="15" customHeight="1">
      <c r="A6" s="8" t="s">
        <v>4</v>
      </c>
      <c r="B6">
        <v>7948</v>
      </c>
      <c r="C6">
        <v>13976.435243541127</v>
      </c>
      <c r="D6">
        <v>-6028.4352435411274</v>
      </c>
      <c r="E6" s="75">
        <v>0.15842725676780747</v>
      </c>
    </row>
    <row r="7" spans="1:5" ht="15" customHeight="1">
      <c r="A7" s="8" t="s">
        <v>5</v>
      </c>
      <c r="B7">
        <v>6582</v>
      </c>
      <c r="C7">
        <v>12817.732968068791</v>
      </c>
      <c r="D7">
        <v>-6235.7329680687908</v>
      </c>
      <c r="E7" s="75">
        <v>0.16387504023140409</v>
      </c>
    </row>
    <row r="8" spans="1:5" ht="15" customHeight="1">
      <c r="A8" s="8" t="s">
        <v>6</v>
      </c>
      <c r="B8">
        <v>4994</v>
      </c>
      <c r="C8">
        <v>8999.5984894913763</v>
      </c>
      <c r="D8">
        <v>-4005.5984894913763</v>
      </c>
      <c r="E8" s="75">
        <v>0.10526711406302305</v>
      </c>
    </row>
    <row r="9" spans="1:5" ht="15" customHeight="1">
      <c r="A9" s="8" t="s">
        <v>7</v>
      </c>
      <c r="B9">
        <v>3823</v>
      </c>
      <c r="C9">
        <v>6897.9966522786308</v>
      </c>
      <c r="D9">
        <v>-3074.9966522786303</v>
      </c>
      <c r="E9" s="75">
        <v>8.0810901089572507E-2</v>
      </c>
    </row>
    <row r="10" spans="1:5" ht="15" customHeight="1">
      <c r="A10" s="8" t="s">
        <v>8</v>
      </c>
      <c r="B10">
        <v>3088</v>
      </c>
      <c r="C10">
        <v>5539.7657220165574</v>
      </c>
      <c r="D10">
        <v>-2451.7657220165574</v>
      </c>
      <c r="E10" s="75">
        <v>6.443239445801241E-2</v>
      </c>
    </row>
    <row r="11" spans="1:5" ht="15" customHeight="1">
      <c r="A11" s="8" t="s">
        <v>9</v>
      </c>
      <c r="B11">
        <v>1722</v>
      </c>
      <c r="C11">
        <v>3605.7591400945948</v>
      </c>
      <c r="D11">
        <v>-1883.7591400945948</v>
      </c>
      <c r="E11" s="75">
        <v>4.9505183504495343E-2</v>
      </c>
    </row>
    <row r="12" spans="1:5" ht="15" customHeight="1">
      <c r="A12" s="8" t="s">
        <v>10</v>
      </c>
      <c r="B12">
        <v>1667</v>
      </c>
      <c r="C12">
        <v>2775.3743975640859</v>
      </c>
      <c r="D12">
        <v>-1108.3743975640862</v>
      </c>
      <c r="E12" s="75">
        <v>2.9128075227462039E-2</v>
      </c>
    </row>
    <row r="13" spans="1:5" ht="15" customHeight="1">
      <c r="A13" s="8" t="s">
        <v>11</v>
      </c>
      <c r="B13">
        <v>1052</v>
      </c>
      <c r="C13">
        <v>1747.1537335167698</v>
      </c>
      <c r="D13">
        <v>-695.15373351676976</v>
      </c>
      <c r="E13" s="75">
        <v>1.8268637645391664E-2</v>
      </c>
    </row>
    <row r="14" spans="1:5" ht="15" customHeight="1">
      <c r="A14" s="8" t="s">
        <v>12</v>
      </c>
      <c r="B14">
        <v>714</v>
      </c>
      <c r="C14">
        <v>983.35704102668433</v>
      </c>
      <c r="D14">
        <v>-269.35704102668444</v>
      </c>
      <c r="E14" s="75">
        <v>7.0787020805559491E-3</v>
      </c>
    </row>
    <row r="15" spans="1:5" ht="15" customHeight="1">
      <c r="A15" s="8" t="s">
        <v>21</v>
      </c>
      <c r="B15">
        <v>257</v>
      </c>
      <c r="C15">
        <v>581.91140234441264</v>
      </c>
      <c r="D15">
        <v>-324.91140234441258</v>
      </c>
      <c r="E15" s="75">
        <v>8.5386704984775005E-3</v>
      </c>
    </row>
    <row r="16" spans="1:5" ht="15" customHeight="1">
      <c r="A16" s="8" t="s">
        <v>22</v>
      </c>
      <c r="B16">
        <v>226</v>
      </c>
      <c r="C16">
        <v>408.53842526415531</v>
      </c>
      <c r="D16">
        <v>-182.53842526415531</v>
      </c>
      <c r="E16" s="75">
        <v>4.7971091669765358E-3</v>
      </c>
    </row>
    <row r="17" spans="1:5" ht="15" customHeight="1">
      <c r="A17" s="8" t="s">
        <v>23</v>
      </c>
      <c r="B17">
        <v>83</v>
      </c>
      <c r="C17">
        <v>300.19995978764399</v>
      </c>
      <c r="D17">
        <v>-217.19995978764399</v>
      </c>
      <c r="E17" s="75">
        <v>5.7080141710242087E-3</v>
      </c>
    </row>
    <row r="18" spans="1:5" ht="15" customHeight="1">
      <c r="A18" s="8" t="s">
        <v>24</v>
      </c>
      <c r="B18">
        <v>53</v>
      </c>
      <c r="C18">
        <v>215.47544431717802</v>
      </c>
      <c r="D18">
        <v>-162.47544431717799</v>
      </c>
      <c r="E18" s="75">
        <v>4.2698540990184159E-3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5"/>
  <cols>
    <col min="1" max="1" width="11" bestFit="1" customWidth="1"/>
    <col min="2" max="6" width="13" customWidth="1"/>
  </cols>
  <sheetData>
    <row r="1" spans="1:5">
      <c r="A1" t="s">
        <v>96</v>
      </c>
      <c r="B1" s="23" t="s">
        <v>95</v>
      </c>
      <c r="C1" t="s">
        <v>94</v>
      </c>
      <c r="D1" t="s">
        <v>93</v>
      </c>
      <c r="E1" t="s">
        <v>92</v>
      </c>
    </row>
    <row r="2" spans="1:5">
      <c r="A2" s="8" t="s">
        <v>91</v>
      </c>
      <c r="B2">
        <v>4049.3673812479437</v>
      </c>
      <c r="C2">
        <v>6615.292049774177</v>
      </c>
      <c r="D2">
        <v>-2565.9246685262324</v>
      </c>
      <c r="E2" s="75">
        <v>7.0124301760654581E-2</v>
      </c>
    </row>
    <row r="3" spans="1:5">
      <c r="A3" s="8" t="s">
        <v>20</v>
      </c>
      <c r="B3">
        <v>4047.7050202496534</v>
      </c>
      <c r="C3">
        <v>6796.4339800759644</v>
      </c>
      <c r="D3">
        <v>-2748.7289598263105</v>
      </c>
      <c r="E3" s="75">
        <v>7.5120170674309025E-2</v>
      </c>
    </row>
    <row r="4" spans="1:5" ht="15" customHeight="1">
      <c r="A4" s="8" t="s">
        <v>0</v>
      </c>
      <c r="B4">
        <v>4692.4820232776337</v>
      </c>
      <c r="C4">
        <v>7371.1007868119823</v>
      </c>
      <c r="D4">
        <v>-2678.6187635343495</v>
      </c>
      <c r="E4" s="75">
        <v>7.3204125117094745E-2</v>
      </c>
    </row>
    <row r="5" spans="1:5" ht="15" customHeight="1">
      <c r="A5" s="8" t="s">
        <v>1</v>
      </c>
      <c r="B5">
        <v>6719.6555094833029</v>
      </c>
      <c r="C5">
        <v>10612.967551622343</v>
      </c>
      <c r="D5">
        <v>-3893.3120421390408</v>
      </c>
      <c r="E5" s="75">
        <v>0.1064005470776966</v>
      </c>
    </row>
    <row r="6" spans="1:5" ht="15" customHeight="1">
      <c r="A6" s="8" t="s">
        <v>4</v>
      </c>
      <c r="B6">
        <v>7422.5792139634505</v>
      </c>
      <c r="C6">
        <v>14955.540481345834</v>
      </c>
      <c r="D6">
        <v>-7532.9612673823849</v>
      </c>
      <c r="E6" s="75">
        <v>0.205868728550261</v>
      </c>
    </row>
    <row r="7" spans="1:5" ht="15" customHeight="1">
      <c r="A7" s="8" t="s">
        <v>5</v>
      </c>
      <c r="B7">
        <v>6606.2524608461626</v>
      </c>
      <c r="C7">
        <v>11485.083312897881</v>
      </c>
      <c r="D7">
        <v>-4878.8308520517203</v>
      </c>
      <c r="E7" s="75">
        <v>0.13333384689932049</v>
      </c>
    </row>
    <row r="8" spans="1:5" ht="15" customHeight="1">
      <c r="A8" s="8" t="s">
        <v>6</v>
      </c>
      <c r="B8">
        <v>4871.9822924569553</v>
      </c>
      <c r="C8">
        <v>7571.9631305934299</v>
      </c>
      <c r="D8">
        <v>-2699.9808381364746</v>
      </c>
      <c r="E8" s="75">
        <v>7.3787930473505875E-2</v>
      </c>
    </row>
    <row r="9" spans="1:5" ht="15" customHeight="1">
      <c r="A9" s="8" t="s">
        <v>7</v>
      </c>
      <c r="B9">
        <v>3603.378174387854</v>
      </c>
      <c r="C9">
        <v>5401.870390462982</v>
      </c>
      <c r="D9">
        <v>-1798.4922160751275</v>
      </c>
      <c r="E9" s="75">
        <v>4.9151096453146428E-2</v>
      </c>
    </row>
    <row r="10" spans="1:5" ht="15" customHeight="1">
      <c r="A10" s="8" t="s">
        <v>8</v>
      </c>
      <c r="B10">
        <v>2442.27482869701</v>
      </c>
      <c r="C10">
        <v>4450.7649536510435</v>
      </c>
      <c r="D10">
        <v>-2008.4901249540339</v>
      </c>
      <c r="E10" s="75">
        <v>5.4890141294158423E-2</v>
      </c>
    </row>
    <row r="11" spans="1:5" ht="15" customHeight="1">
      <c r="A11" s="8" t="s">
        <v>9</v>
      </c>
      <c r="B11">
        <v>1781.1256082295597</v>
      </c>
      <c r="C11">
        <v>3472.7698647722909</v>
      </c>
      <c r="D11">
        <v>-1691.6442565427312</v>
      </c>
      <c r="E11" s="75">
        <v>4.623104246689147E-2</v>
      </c>
    </row>
    <row r="12" spans="1:5" ht="15" customHeight="1">
      <c r="A12" s="8" t="s">
        <v>10</v>
      </c>
      <c r="B12">
        <v>1517.3193132986762</v>
      </c>
      <c r="C12">
        <v>2562.6628057574635</v>
      </c>
      <c r="D12">
        <v>-1045.3434924587873</v>
      </c>
      <c r="E12" s="75">
        <v>2.8568251986454268E-2</v>
      </c>
    </row>
    <row r="13" spans="1:5" ht="15" customHeight="1">
      <c r="A13" s="8" t="s">
        <v>11</v>
      </c>
      <c r="B13">
        <v>846.76673566951001</v>
      </c>
      <c r="C13">
        <v>1944.9102552690244</v>
      </c>
      <c r="D13">
        <v>-1098.1435195995145</v>
      </c>
      <c r="E13" s="75">
        <v>3.0011226942657374E-2</v>
      </c>
    </row>
    <row r="14" spans="1:5" ht="15" customHeight="1">
      <c r="A14" s="8" t="s">
        <v>12</v>
      </c>
      <c r="B14">
        <v>667.67061623868835</v>
      </c>
      <c r="C14">
        <v>1313.9353904224881</v>
      </c>
      <c r="D14">
        <v>-646.26477418379977</v>
      </c>
      <c r="E14" s="75">
        <v>1.7661806910401413E-2</v>
      </c>
    </row>
    <row r="15" spans="1:5" ht="15" customHeight="1">
      <c r="A15" s="8" t="s">
        <v>21</v>
      </c>
      <c r="B15">
        <v>392.18072270082894</v>
      </c>
      <c r="C15">
        <v>904.67273772426506</v>
      </c>
      <c r="D15">
        <v>-512.49201502343612</v>
      </c>
      <c r="E15" s="75">
        <v>1.4005923537915412E-2</v>
      </c>
    </row>
    <row r="16" spans="1:5" ht="15" customHeight="1">
      <c r="A16" s="8" t="s">
        <v>22</v>
      </c>
      <c r="B16">
        <v>430.81254276937625</v>
      </c>
      <c r="C16">
        <v>707.70845412469362</v>
      </c>
      <c r="D16">
        <v>-276.89591135531731</v>
      </c>
      <c r="E16" s="75">
        <v>7.5673041700496145E-3</v>
      </c>
    </row>
    <row r="17" spans="1:5" ht="15" customHeight="1">
      <c r="A17" s="8" t="s">
        <v>23</v>
      </c>
      <c r="B17">
        <v>271.90980737364634</v>
      </c>
      <c r="C17">
        <v>550.5711956204259</v>
      </c>
      <c r="D17">
        <v>-278.66138824677961</v>
      </c>
      <c r="E17" s="75">
        <v>7.6155529888114965E-3</v>
      </c>
    </row>
    <row r="18" spans="1:5" ht="15" customHeight="1">
      <c r="A18" s="8" t="s">
        <v>24</v>
      </c>
      <c r="B18">
        <v>103.10880610985359</v>
      </c>
      <c r="C18">
        <v>339.41416691554707</v>
      </c>
      <c r="D18">
        <v>-236.30536080569348</v>
      </c>
      <c r="E18" s="75">
        <v>6.4580026966716848E-3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MORTES_MODIFICADAS</vt:lpstr>
      <vt:lpstr>Plan1</vt:lpstr>
      <vt:lpstr>tabua_limite</vt:lpstr>
      <vt:lpstr>Cenários</vt:lpstr>
      <vt:lpstr>PIRÂMIDES</vt:lpstr>
      <vt:lpstr>migrantes H</vt:lpstr>
      <vt:lpstr>migrantes 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2011-08-30T19:04:39Z</dcterms:created>
  <dcterms:modified xsi:type="dcterms:W3CDTF">2012-10-26T18:23:14Z</dcterms:modified>
</cp:coreProperties>
</file>