
<file path=[Content_Types].xml><?xml version="1.0" encoding="utf-8"?>
<Types xmlns="http://schemas.openxmlformats.org/package/2006/content-types">
  <Override PartName="/xl/activeX/activeX4.bin" ContentType="application/vnd.ms-office.activeX"/>
  <Override PartName="/xl/activeX/activeX9.xml" ContentType="application/vnd.ms-office.activeX+xml"/>
  <Override PartName="/xl/activeX/activeX25.bin" ContentType="application/vnd.ms-office.activeX"/>
  <Override PartName="/xl/activeX/activeX43.bin" ContentType="application/vnd.ms-office.activeX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activeX/activeX14.bin" ContentType="application/vnd.ms-office.activeX"/>
  <Override PartName="/xl/activeX/activeX19.xml" ContentType="application/vnd.ms-office.activeX+xml"/>
  <Override PartName="/xl/activeX/activeX32.bin" ContentType="application/vnd.ms-office.activeX"/>
  <Override PartName="/xl/worksheets/sheet7.xml" ContentType="application/vnd.openxmlformats-officedocument.spreadsheetml.worksheet+xml"/>
  <Override PartName="/xl/activeX/activeX5.xml" ContentType="application/vnd.ms-office.activeX+xml"/>
  <Override PartName="/xl/activeX/activeX21.bin" ContentType="application/vnd.ms-office.activeX"/>
  <Override PartName="/xl/activeX/activeX37.xml" ContentType="application/vnd.ms-office.activeX+xml"/>
  <Default Extension="xml" ContentType="application/xml"/>
  <Override PartName="/xl/drawings/drawing2.xml" ContentType="application/vnd.openxmlformats-officedocument.drawing+xml"/>
  <Override PartName="/xl/activeX/activeX10.bin" ContentType="application/vnd.ms-office.activeX"/>
  <Override PartName="/xl/activeX/activeX15.xml" ContentType="application/vnd.ms-office.activeX+xml"/>
  <Override PartName="/xl/activeX/activeX26.xml" ContentType="application/vnd.ms-office.activeX+xml"/>
  <Override PartName="/xl/activeX/activeX44.xml" ContentType="application/vnd.ms-office.activeX+xml"/>
  <Override PartName="/xl/worksheets/sheet3.xml" ContentType="application/vnd.openxmlformats-officedocument.spreadsheetml.worksheet+xml"/>
  <Override PartName="/xl/activeX/activeX1.xml" ContentType="application/vnd.ms-office.activeX+xml"/>
  <Override PartName="/xl/activeX/activeX22.xml" ContentType="application/vnd.ms-office.activeX+xml"/>
  <Override PartName="/xl/activeX/activeX33.xml" ContentType="application/vnd.ms-office.activeX+xml"/>
  <Override PartName="/xl/worksheets/sheet1.xml" ContentType="application/vnd.openxmlformats-officedocument.spreadsheetml.worksheet+xml"/>
  <Override PartName="/xl/activeX/activeX9.bin" ContentType="application/vnd.ms-office.activeX"/>
  <Override PartName="/xl/activeX/activeX11.xml" ContentType="application/vnd.ms-office.activeX+xml"/>
  <Override PartName="/xl/activeX/activeX20.xml" ContentType="application/vnd.ms-office.activeX+xml"/>
  <Override PartName="/xl/activeX/activeX31.xml" ContentType="application/vnd.ms-office.activeX+xml"/>
  <Override PartName="/xl/activeX/activeX40.xml" ContentType="application/vnd.ms-office.activeX+xml"/>
  <Override PartName="/xl/sharedStrings.xml" ContentType="application/vnd.openxmlformats-officedocument.spreadsheetml.sharedStrings+xml"/>
  <Override PartName="/xl/activeX/activeX7.bin" ContentType="application/vnd.ms-office.activeX"/>
  <Override PartName="/xl/activeX/activeX19.bin" ContentType="application/vnd.ms-office.activeX"/>
  <Override PartName="/xl/activeX/activeX39.bin" ContentType="application/vnd.ms-office.activeX"/>
  <Override PartName="/xl/activeX/activeX5.bin" ContentType="application/vnd.ms-office.activeX"/>
  <Override PartName="/xl/activeX/activeX17.bin" ContentType="application/vnd.ms-office.activeX"/>
  <Override PartName="/xl/activeX/activeX28.bin" ContentType="application/vnd.ms-office.activeX"/>
  <Override PartName="/xl/activeX/activeX37.bin" ContentType="application/vnd.ms-office.activeX"/>
  <Default Extension="bin" ContentType="application/vnd.openxmlformats-officedocument.spreadsheetml.printerSettings"/>
  <Override PartName="/xl/activeX/activeX3.bin" ContentType="application/vnd.ms-office.activeX"/>
  <Override PartName="/xl/activeX/activeX15.bin" ContentType="application/vnd.ms-office.activeX"/>
  <Override PartName="/xl/activeX/activeX26.bin" ContentType="application/vnd.ms-office.activeX"/>
  <Override PartName="/xl/activeX/activeX35.bin" ContentType="application/vnd.ms-office.activeX"/>
  <Override PartName="/xl/activeX/activeX44.bin" ContentType="application/vnd.ms-office.activeX"/>
  <Override PartName="/xl/worksheets/sheet14.xml" ContentType="application/vnd.openxmlformats-officedocument.spreadsheetml.worksheet+xml"/>
  <Override PartName="/xl/activeX/activeX1.bin" ContentType="application/vnd.ms-office.activeX"/>
  <Override PartName="/xl/activeX/activeX8.xml" ContentType="application/vnd.ms-office.activeX+xml"/>
  <Override PartName="/xl/activeX/activeX13.bin" ContentType="application/vnd.ms-office.activeX"/>
  <Override PartName="/xl/activeX/activeX22.bin" ContentType="application/vnd.ms-office.activeX"/>
  <Override PartName="/xl/activeX/activeX24.bin" ContentType="application/vnd.ms-office.activeX"/>
  <Override PartName="/xl/activeX/activeX29.xml" ContentType="application/vnd.ms-office.activeX+xml"/>
  <Override PartName="/xl/activeX/activeX33.bin" ContentType="application/vnd.ms-office.activeX"/>
  <Override PartName="/xl/activeX/activeX38.xml" ContentType="application/vnd.ms-office.activeX+xml"/>
  <Override PartName="/xl/activeX/activeX42.bin" ContentType="application/vnd.ms-office.activeX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activeX/activeX6.xml" ContentType="application/vnd.ms-office.activeX+xml"/>
  <Override PartName="/xl/activeX/activeX11.bin" ContentType="application/vnd.ms-office.activeX"/>
  <Override PartName="/xl/activeX/activeX18.xml" ContentType="application/vnd.ms-office.activeX+xml"/>
  <Override PartName="/xl/activeX/activeX20.bin" ContentType="application/vnd.ms-office.activeX"/>
  <Override PartName="/xl/activeX/activeX27.xml" ContentType="application/vnd.ms-office.activeX+xml"/>
  <Override PartName="/xl/activeX/activeX31.bin" ContentType="application/vnd.ms-office.activeX"/>
  <Override PartName="/xl/activeX/activeX36.xml" ContentType="application/vnd.ms-office.activeX+xml"/>
  <Override PartName="/xl/activeX/activeX40.bin" ContentType="application/vnd.ms-office.activeX"/>
  <Override PartName="/xl/activeX/activeX45.xml" ContentType="application/vnd.ms-office.activeX+xml"/>
  <Default Extension="emf" ContentType="image/x-emf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activeX/activeX2.xml" ContentType="application/vnd.ms-office.activeX+xml"/>
  <Override PartName="/xl/activeX/activeX4.xml" ContentType="application/vnd.ms-office.activeX+xml"/>
  <Override PartName="/xl/activeX/activeX16.xml" ContentType="application/vnd.ms-office.activeX+xml"/>
  <Override PartName="/xl/activeX/activeX25.xml" ContentType="application/vnd.ms-office.activeX+xml"/>
  <Override PartName="/xl/activeX/activeX34.xml" ContentType="application/vnd.ms-office.activeX+xml"/>
  <Override PartName="/xl/activeX/activeX43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activeX/activeX14.xml" ContentType="application/vnd.ms-office.activeX+xml"/>
  <Override PartName="/xl/activeX/activeX23.xml" ContentType="application/vnd.ms-office.activeX+xml"/>
  <Override PartName="/xl/activeX/activeX32.xml" ContentType="application/vnd.ms-office.activeX+xml"/>
  <Override PartName="/xl/activeX/activeX41.xml" ContentType="application/vnd.ms-office.activeX+xml"/>
  <Default Extension="vml" ContentType="application/vnd.openxmlformats-officedocument.vmlDrawing"/>
  <Override PartName="/xl/activeX/activeX12.xml" ContentType="application/vnd.ms-office.activeX+xml"/>
  <Override PartName="/xl/activeX/activeX21.xml" ContentType="application/vnd.ms-office.activeX+xml"/>
  <Override PartName="/xl/activeX/activeX30.xml" ContentType="application/vnd.ms-office.activeX+xml"/>
  <Default Extension="gif" ContentType="image/gif"/>
  <Override PartName="/xl/calcChain.xml" ContentType="application/vnd.openxmlformats-officedocument.spreadsheetml.calcChain+xml"/>
  <Override PartName="/xl/activeX/activeX8.bin" ContentType="application/vnd.ms-office.activeX"/>
  <Override PartName="/xl/activeX/activeX10.xml" ContentType="application/vnd.ms-office.activeX+xml"/>
  <Override PartName="/xl/activeX/activeX29.bin" ContentType="application/vnd.ms-office.activeX"/>
  <Override PartName="/xl/activeX/activeX38.bin" ContentType="application/vnd.ms-office.activeX"/>
  <Override PartName="/xl/chartsheets/sheet1.xml" ContentType="application/vnd.openxmlformats-officedocument.spreadsheetml.chartsheet+xml"/>
  <Override PartName="/xl/activeX/activeX6.bin" ContentType="application/vnd.ms-office.activeX"/>
  <Override PartName="/xl/activeX/activeX18.bin" ContentType="application/vnd.ms-office.activeX"/>
  <Override PartName="/xl/activeX/activeX27.bin" ContentType="application/vnd.ms-office.activeX"/>
  <Override PartName="/xl/activeX/activeX36.bin" ContentType="application/vnd.ms-office.activeX"/>
  <Override PartName="/xl/activeX/activeX45.bin" ContentType="application/vnd.ms-office.activeX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activeX/activeX2.bin" ContentType="application/vnd.ms-office.activeX"/>
  <Override PartName="/xl/activeX/activeX16.bin" ContentType="application/vnd.ms-office.activeX"/>
  <Override PartName="/xl/activeX/activeX34.bin" ContentType="application/vnd.ms-office.activeX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activeX/activeX7.xml" ContentType="application/vnd.ms-office.activeX+xml"/>
  <Override PartName="/xl/activeX/activeX23.bin" ContentType="application/vnd.ms-office.activeX"/>
  <Override PartName="/xl/activeX/activeX39.xml" ContentType="application/vnd.ms-office.activeX+xml"/>
  <Override PartName="/xl/activeX/activeX41.bin" ContentType="application/vnd.ms-office.activeX"/>
  <Override PartName="/xl/worksheets/sheet11.xml" ContentType="application/vnd.openxmlformats-officedocument.spreadsheetml.worksheet+xml"/>
  <Override PartName="/xl/activeX/activeX12.bin" ContentType="application/vnd.ms-office.activeX"/>
  <Override PartName="/xl/activeX/activeX17.xml" ContentType="application/vnd.ms-office.activeX+xml"/>
  <Override PartName="/xl/activeX/activeX28.xml" ContentType="application/vnd.ms-office.activeX+xml"/>
  <Override PartName="/xl/activeX/activeX30.bin" ContentType="application/vnd.ms-office.activeX"/>
  <Default Extension="rels" ContentType="application/vnd.openxmlformats-package.relationships+xml"/>
  <Override PartName="/xl/worksheets/sheet5.xml" ContentType="application/vnd.openxmlformats-officedocument.spreadsheetml.worksheet+xml"/>
  <Override PartName="/xl/activeX/activeX3.xml" ContentType="application/vnd.ms-office.activeX+xml"/>
  <Override PartName="/xl/activeX/activeX24.xml" ContentType="application/vnd.ms-office.activeX+xml"/>
  <Override PartName="/xl/activeX/activeX35.xml" ContentType="application/vnd.ms-office.activeX+xml"/>
  <Override PartName="/xl/activeX/activeX13.xml" ContentType="application/vnd.ms-office.activeX+xml"/>
  <Override PartName="/xl/activeX/activeX42.xml" ContentType="application/vnd.ms-office.activeX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90" windowWidth="10455" windowHeight="4845" firstSheet="1" activeTab="3"/>
  </bookViews>
  <sheets>
    <sheet name="micro de 1990 a 2007" sheetId="1" r:id="rId1"/>
    <sheet name="principais produtores" sheetId="2" r:id="rId2"/>
    <sheet name="produção municipal" sheetId="3" r:id="rId3"/>
    <sheet name="Gráf1" sheetId="10" r:id="rId4"/>
    <sheet name="programa do gini" sheetId="4" r:id="rId5"/>
    <sheet name="Plan2" sheetId="5" r:id="rId6"/>
    <sheet name="VP de leite" sheetId="6" r:id="rId7"/>
    <sheet name="VAA" sheetId="7" r:id="rId8"/>
    <sheet name="QL" sheetId="8" r:id="rId9"/>
    <sheet name="Passo Fundo" sheetId="9" r:id="rId10"/>
    <sheet name="Vacas ordenhadas" sheetId="11" r:id="rId11"/>
    <sheet name="1999-2007" sheetId="12" r:id="rId12"/>
    <sheet name="1990-2007" sheetId="13" r:id="rId13"/>
    <sheet name="leite no Sul" sheetId="14" r:id="rId14"/>
    <sheet name="Vacas ordenhadas por estado" sheetId="15" r:id="rId15"/>
    <sheet name="Leite por Estado" sheetId="16" r:id="rId16"/>
  </sheets>
  <definedNames>
    <definedName name="_xlnm._FilterDatabase" localSheetId="2" hidden="1">'produção municipal'!$T$5:$T$502</definedName>
  </definedNames>
  <calcPr calcId="124519"/>
</workbook>
</file>

<file path=xl/calcChain.xml><?xml version="1.0" encoding="utf-8"?>
<calcChain xmlns="http://schemas.openxmlformats.org/spreadsheetml/2006/main">
  <c r="T34" i="16"/>
  <c r="T33"/>
  <c r="T32"/>
  <c r="T31"/>
  <c r="T30"/>
  <c r="T29"/>
  <c r="T28"/>
  <c r="T27"/>
  <c r="T26"/>
  <c r="T25"/>
  <c r="T24"/>
  <c r="T23"/>
  <c r="T22"/>
  <c r="T21"/>
  <c r="T20"/>
  <c r="T19"/>
  <c r="T18"/>
  <c r="T17"/>
  <c r="T16"/>
  <c r="T15"/>
  <c r="T14"/>
  <c r="T13"/>
  <c r="T12"/>
  <c r="T11"/>
  <c r="T10"/>
  <c r="T9"/>
  <c r="T8"/>
  <c r="T7"/>
  <c r="T6"/>
  <c r="S10" i="14"/>
  <c r="S9"/>
  <c r="S8"/>
  <c r="B10"/>
  <c r="B9"/>
  <c r="B8"/>
  <c r="B19" i="13"/>
  <c r="B18"/>
  <c r="B17"/>
  <c r="B16"/>
  <c r="B15"/>
  <c r="T6"/>
  <c r="T11"/>
  <c r="T10"/>
  <c r="T9"/>
  <c r="T8"/>
  <c r="T7"/>
  <c r="J20" i="12"/>
  <c r="J19"/>
  <c r="J18"/>
  <c r="J17"/>
  <c r="J16"/>
  <c r="B20"/>
  <c r="B19"/>
  <c r="B18"/>
  <c r="B17"/>
  <c r="B16"/>
  <c r="K11"/>
  <c r="K10"/>
  <c r="K9"/>
  <c r="K8"/>
  <c r="K7"/>
  <c r="K6"/>
  <c r="U39" i="11"/>
  <c r="U38"/>
  <c r="U37"/>
  <c r="U36"/>
  <c r="U35"/>
  <c r="U34"/>
  <c r="U33"/>
  <c r="U32"/>
  <c r="U31"/>
  <c r="U30"/>
  <c r="U29"/>
  <c r="U28"/>
  <c r="U27"/>
  <c r="U26"/>
  <c r="U25"/>
  <c r="U24"/>
  <c r="U23"/>
  <c r="U22"/>
  <c r="U21"/>
  <c r="U20"/>
  <c r="U19"/>
  <c r="U18"/>
  <c r="U17"/>
  <c r="U16"/>
  <c r="U15"/>
  <c r="U14"/>
  <c r="U13"/>
  <c r="U12"/>
  <c r="U11"/>
  <c r="U10"/>
  <c r="U9"/>
  <c r="U8"/>
  <c r="U7"/>
  <c r="U6"/>
  <c r="U5"/>
  <c r="U4"/>
  <c r="AA39"/>
  <c r="AA38"/>
  <c r="AA37"/>
  <c r="AA36"/>
  <c r="AA35"/>
  <c r="AA34"/>
  <c r="AA33"/>
  <c r="AA32"/>
  <c r="AA31"/>
  <c r="AA30"/>
  <c r="AA29"/>
  <c r="AA28"/>
  <c r="AA27"/>
  <c r="AA26"/>
  <c r="AA25"/>
  <c r="AA24"/>
  <c r="AA23"/>
  <c r="AA22"/>
  <c r="AA21"/>
  <c r="AA20"/>
  <c r="AA19"/>
  <c r="AA18"/>
  <c r="AA17"/>
  <c r="AA16"/>
  <c r="AA15"/>
  <c r="AA14"/>
  <c r="AA13"/>
  <c r="AA12"/>
  <c r="AA11"/>
  <c r="AA10"/>
  <c r="AA9"/>
  <c r="AA8"/>
  <c r="AA7"/>
  <c r="AA6"/>
  <c r="AA5"/>
  <c r="AA4"/>
  <c r="Z39"/>
  <c r="Z38"/>
  <c r="Z37"/>
  <c r="Z36"/>
  <c r="Z35"/>
  <c r="Z34"/>
  <c r="Z33"/>
  <c r="Z32"/>
  <c r="Z31"/>
  <c r="Z30"/>
  <c r="Z29"/>
  <c r="Z28"/>
  <c r="Z27"/>
  <c r="Z26"/>
  <c r="Z25"/>
  <c r="Z24"/>
  <c r="Z23"/>
  <c r="Z22"/>
  <c r="Z21"/>
  <c r="Z20"/>
  <c r="Z19"/>
  <c r="Z18"/>
  <c r="Z17"/>
  <c r="Z16"/>
  <c r="Z15"/>
  <c r="Z14"/>
  <c r="Z13"/>
  <c r="Z12"/>
  <c r="Z11"/>
  <c r="Z10"/>
  <c r="Z9"/>
  <c r="Z8"/>
  <c r="Z7"/>
  <c r="Z6"/>
  <c r="Z5"/>
  <c r="Z4"/>
  <c r="Y39"/>
  <c r="Y38"/>
  <c r="Y37"/>
  <c r="Y36"/>
  <c r="Y35"/>
  <c r="Y34"/>
  <c r="Y33"/>
  <c r="Y32"/>
  <c r="Y31"/>
  <c r="Y30"/>
  <c r="Y29"/>
  <c r="Y28"/>
  <c r="Y27"/>
  <c r="Y26"/>
  <c r="Y25"/>
  <c r="Y24"/>
  <c r="Y23"/>
  <c r="Y22"/>
  <c r="Y21"/>
  <c r="Y20"/>
  <c r="Y19"/>
  <c r="Y18"/>
  <c r="Y17"/>
  <c r="Y16"/>
  <c r="Y15"/>
  <c r="Y14"/>
  <c r="Y13"/>
  <c r="Y12"/>
  <c r="Y11"/>
  <c r="Y10"/>
  <c r="Y9"/>
  <c r="Y8"/>
  <c r="Y7"/>
  <c r="Y6"/>
  <c r="Y5"/>
  <c r="Y4"/>
  <c r="X39"/>
  <c r="X38"/>
  <c r="X37"/>
  <c r="X36"/>
  <c r="X35"/>
  <c r="X34"/>
  <c r="X33"/>
  <c r="X32"/>
  <c r="X31"/>
  <c r="X30"/>
  <c r="X29"/>
  <c r="X28"/>
  <c r="X27"/>
  <c r="X26"/>
  <c r="X25"/>
  <c r="X24"/>
  <c r="X23"/>
  <c r="X22"/>
  <c r="X21"/>
  <c r="X20"/>
  <c r="X19"/>
  <c r="X18"/>
  <c r="X17"/>
  <c r="X16"/>
  <c r="X15"/>
  <c r="X14"/>
  <c r="X13"/>
  <c r="X12"/>
  <c r="X11"/>
  <c r="X10"/>
  <c r="X9"/>
  <c r="X8"/>
  <c r="X7"/>
  <c r="X6"/>
  <c r="X5"/>
  <c r="X4"/>
  <c r="W39"/>
  <c r="W38"/>
  <c r="W37"/>
  <c r="W36"/>
  <c r="W35"/>
  <c r="W34"/>
  <c r="W33"/>
  <c r="W32"/>
  <c r="W31"/>
  <c r="W30"/>
  <c r="W29"/>
  <c r="W28"/>
  <c r="W27"/>
  <c r="W26"/>
  <c r="W25"/>
  <c r="W24"/>
  <c r="W23"/>
  <c r="W22"/>
  <c r="W21"/>
  <c r="W20"/>
  <c r="W19"/>
  <c r="W18"/>
  <c r="W17"/>
  <c r="W16"/>
  <c r="W15"/>
  <c r="W14"/>
  <c r="W13"/>
  <c r="W12"/>
  <c r="W11"/>
  <c r="W10"/>
  <c r="W9"/>
  <c r="W8"/>
  <c r="W7"/>
  <c r="W6"/>
  <c r="W5"/>
  <c r="W4"/>
  <c r="T8" i="9"/>
  <c r="T7"/>
  <c r="T6"/>
  <c r="T5"/>
  <c r="T4"/>
  <c r="T3"/>
  <c r="T2"/>
  <c r="O3" i="2"/>
  <c r="J37" i="8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J2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2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H2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G2"/>
  <c r="N43" i="6"/>
  <c r="M43"/>
  <c r="N42"/>
  <c r="M42"/>
  <c r="N41"/>
  <c r="M41"/>
  <c r="N40"/>
  <c r="M40"/>
  <c r="N39"/>
  <c r="M39"/>
  <c r="N38"/>
  <c r="M38"/>
  <c r="N37"/>
  <c r="M37"/>
  <c r="N36"/>
  <c r="M36"/>
  <c r="N35"/>
  <c r="M35"/>
  <c r="N34"/>
  <c r="M34"/>
  <c r="N33"/>
  <c r="M33"/>
  <c r="N32"/>
  <c r="M32"/>
  <c r="N31"/>
  <c r="M31"/>
  <c r="N30"/>
  <c r="M30"/>
  <c r="N29"/>
  <c r="M29"/>
  <c r="N28"/>
  <c r="M28"/>
  <c r="N27"/>
  <c r="M27"/>
  <c r="N26"/>
  <c r="M26"/>
  <c r="N25"/>
  <c r="M25"/>
  <c r="N24"/>
  <c r="M24"/>
  <c r="N23"/>
  <c r="M23"/>
  <c r="N22"/>
  <c r="M22"/>
  <c r="N21"/>
  <c r="M21"/>
  <c r="N20"/>
  <c r="M20"/>
  <c r="N19"/>
  <c r="M19"/>
  <c r="N18"/>
  <c r="M18"/>
  <c r="N17"/>
  <c r="M17"/>
  <c r="N16"/>
  <c r="M16"/>
  <c r="N15"/>
  <c r="M15"/>
  <c r="N14"/>
  <c r="M14"/>
  <c r="N13"/>
  <c r="M13"/>
  <c r="N12"/>
  <c r="M12"/>
  <c r="N11"/>
  <c r="M11"/>
  <c r="N10"/>
  <c r="M10"/>
  <c r="N9"/>
  <c r="M9"/>
  <c r="N8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P43"/>
  <c r="O43"/>
  <c r="P42"/>
  <c r="O42"/>
  <c r="P41"/>
  <c r="O41"/>
  <c r="P40"/>
  <c r="O40"/>
  <c r="P39"/>
  <c r="O39"/>
  <c r="P38"/>
  <c r="O38"/>
  <c r="P37"/>
  <c r="O37"/>
  <c r="P36"/>
  <c r="O36"/>
  <c r="P35"/>
  <c r="O35"/>
  <c r="P34"/>
  <c r="O34"/>
  <c r="P33"/>
  <c r="O33"/>
  <c r="P32"/>
  <c r="O32"/>
  <c r="P31"/>
  <c r="O31"/>
  <c r="P30"/>
  <c r="O30"/>
  <c r="P29"/>
  <c r="O29"/>
  <c r="P28"/>
  <c r="O28"/>
  <c r="P27"/>
  <c r="O27"/>
  <c r="P26"/>
  <c r="O26"/>
  <c r="P25"/>
  <c r="O25"/>
  <c r="P24"/>
  <c r="O24"/>
  <c r="P23"/>
  <c r="O23"/>
  <c r="P22"/>
  <c r="O22"/>
  <c r="P21"/>
  <c r="O21"/>
  <c r="P20"/>
  <c r="O20"/>
  <c r="P19"/>
  <c r="O19"/>
  <c r="P18"/>
  <c r="O18"/>
  <c r="P17"/>
  <c r="O17"/>
  <c r="P16"/>
  <c r="O16"/>
  <c r="P15"/>
  <c r="O15"/>
  <c r="P14"/>
  <c r="O14"/>
  <c r="P13"/>
  <c r="O13"/>
  <c r="P12"/>
  <c r="O12"/>
  <c r="P11"/>
  <c r="O11"/>
  <c r="P10"/>
  <c r="O10"/>
  <c r="P9"/>
  <c r="O9"/>
  <c r="P8"/>
  <c r="O8"/>
  <c r="M8"/>
  <c r="B37" i="4"/>
  <c r="D36" s="1"/>
  <c r="T502" i="3"/>
  <c r="T56"/>
  <c r="T254"/>
  <c r="T192"/>
  <c r="T234"/>
  <c r="T156"/>
  <c r="T431"/>
  <c r="T19"/>
  <c r="T139"/>
  <c r="T174"/>
  <c r="T74"/>
  <c r="T247"/>
  <c r="T181"/>
  <c r="T86"/>
  <c r="T79"/>
  <c r="T66"/>
  <c r="T204"/>
  <c r="T52"/>
  <c r="T203"/>
  <c r="T461"/>
  <c r="T303"/>
  <c r="T447"/>
  <c r="T49"/>
  <c r="T91"/>
  <c r="T452"/>
  <c r="T141"/>
  <c r="T94"/>
  <c r="T350"/>
  <c r="T39"/>
  <c r="T269"/>
  <c r="T46"/>
  <c r="T244"/>
  <c r="T439"/>
  <c r="T106"/>
  <c r="T277"/>
  <c r="T275"/>
  <c r="T42"/>
  <c r="T108"/>
  <c r="T483"/>
  <c r="T35"/>
  <c r="T420"/>
  <c r="T474"/>
  <c r="T177"/>
  <c r="T171"/>
  <c r="T490"/>
  <c r="T470"/>
  <c r="T453"/>
  <c r="T45"/>
  <c r="T169"/>
  <c r="T17"/>
  <c r="T471"/>
  <c r="T73"/>
  <c r="T419"/>
  <c r="T198"/>
  <c r="T398"/>
  <c r="T102"/>
  <c r="T424"/>
  <c r="T166"/>
  <c r="T71"/>
  <c r="T487"/>
  <c r="T78"/>
  <c r="T414"/>
  <c r="T358"/>
  <c r="T434"/>
  <c r="T118"/>
  <c r="T253"/>
  <c r="T446"/>
  <c r="T26"/>
  <c r="T325"/>
  <c r="T57"/>
  <c r="T448"/>
  <c r="T122"/>
  <c r="T31"/>
  <c r="T379"/>
  <c r="T112"/>
  <c r="T88"/>
  <c r="T75"/>
  <c r="T498"/>
  <c r="T482"/>
  <c r="T370"/>
  <c r="T422"/>
  <c r="T318"/>
  <c r="T316"/>
  <c r="T202"/>
  <c r="T276"/>
  <c r="T339"/>
  <c r="T306"/>
  <c r="T111"/>
  <c r="T347"/>
  <c r="T377"/>
  <c r="T47"/>
  <c r="T286"/>
  <c r="T189"/>
  <c r="T389"/>
  <c r="T51"/>
  <c r="T300"/>
  <c r="T243"/>
  <c r="T14"/>
  <c r="T451"/>
  <c r="T235"/>
  <c r="T409"/>
  <c r="T61"/>
  <c r="T427"/>
  <c r="T197"/>
  <c r="T390"/>
  <c r="T307"/>
  <c r="T355"/>
  <c r="T53"/>
  <c r="T415"/>
  <c r="T128"/>
  <c r="T426"/>
  <c r="T226"/>
  <c r="T62"/>
  <c r="T266"/>
  <c r="T117"/>
  <c r="T261"/>
  <c r="T43"/>
  <c r="T10"/>
  <c r="T65"/>
  <c r="T217"/>
  <c r="T195"/>
  <c r="T293"/>
  <c r="T133"/>
  <c r="T63"/>
  <c r="T116"/>
  <c r="T147"/>
  <c r="T396"/>
  <c r="T22"/>
  <c r="T185"/>
  <c r="T304"/>
  <c r="T388"/>
  <c r="T333"/>
  <c r="T129"/>
  <c r="T278"/>
  <c r="T131"/>
  <c r="T190"/>
  <c r="T196"/>
  <c r="T29"/>
  <c r="T229"/>
  <c r="T103"/>
  <c r="T213"/>
  <c r="T180"/>
  <c r="T359"/>
  <c r="T225"/>
  <c r="T100"/>
  <c r="T28"/>
  <c r="T152"/>
  <c r="T245"/>
  <c r="T288"/>
  <c r="T301"/>
  <c r="T207"/>
  <c r="T479"/>
  <c r="T311"/>
  <c r="T200"/>
  <c r="T336"/>
  <c r="T285"/>
  <c r="T268"/>
  <c r="T280"/>
  <c r="T33"/>
  <c r="T372"/>
  <c r="T345"/>
  <c r="T271"/>
  <c r="T72"/>
  <c r="T218"/>
  <c r="T160"/>
  <c r="T361"/>
  <c r="T287"/>
  <c r="T272"/>
  <c r="T313"/>
  <c r="T233"/>
  <c r="T120"/>
  <c r="T404"/>
  <c r="T425"/>
  <c r="T238"/>
  <c r="T38"/>
  <c r="T381"/>
  <c r="T221"/>
  <c r="T265"/>
  <c r="T283"/>
  <c r="T7"/>
  <c r="T360"/>
  <c r="T184"/>
  <c r="T144"/>
  <c r="T480"/>
  <c r="T295"/>
  <c r="T369"/>
  <c r="T40"/>
  <c r="T206"/>
  <c r="T210"/>
  <c r="T393"/>
  <c r="T222"/>
  <c r="T344"/>
  <c r="T60"/>
  <c r="T410"/>
  <c r="T387"/>
  <c r="T454"/>
  <c r="T481"/>
  <c r="T436"/>
  <c r="T37"/>
  <c r="T458"/>
  <c r="T36"/>
  <c r="T135"/>
  <c r="T15"/>
  <c r="T403"/>
  <c r="T124"/>
  <c r="T407"/>
  <c r="T231"/>
  <c r="T256"/>
  <c r="T279"/>
  <c r="T154"/>
  <c r="T308"/>
  <c r="T475"/>
  <c r="T473"/>
  <c r="T248"/>
  <c r="T153"/>
  <c r="T69"/>
  <c r="T82"/>
  <c r="T349"/>
  <c r="T392"/>
  <c r="T491"/>
  <c r="T353"/>
  <c r="T54"/>
  <c r="T267"/>
  <c r="T127"/>
  <c r="T64"/>
  <c r="T157"/>
  <c r="T119"/>
  <c r="T274"/>
  <c r="T205"/>
  <c r="T70"/>
  <c r="T173"/>
  <c r="T327"/>
  <c r="T334"/>
  <c r="T352"/>
  <c r="T375"/>
  <c r="T155"/>
  <c r="T488"/>
  <c r="T186"/>
  <c r="T330"/>
  <c r="T386"/>
  <c r="T450"/>
  <c r="T273"/>
  <c r="T242"/>
  <c r="T495"/>
  <c r="T151"/>
  <c r="T188"/>
  <c r="T319"/>
  <c r="T149"/>
  <c r="T435"/>
  <c r="T142"/>
  <c r="T363"/>
  <c r="T484"/>
  <c r="T170"/>
  <c r="T8"/>
  <c r="T382"/>
  <c r="T466"/>
  <c r="T412"/>
  <c r="T467"/>
  <c r="T365"/>
  <c r="T121"/>
  <c r="T395"/>
  <c r="T429"/>
  <c r="T211"/>
  <c r="T323"/>
  <c r="T417"/>
  <c r="T290"/>
  <c r="T159"/>
  <c r="T164"/>
  <c r="T440"/>
  <c r="T472"/>
  <c r="T310"/>
  <c r="T48"/>
  <c r="T444"/>
  <c r="T260"/>
  <c r="T362"/>
  <c r="T296"/>
  <c r="T326"/>
  <c r="T405"/>
  <c r="T281"/>
  <c r="T378"/>
  <c r="T428"/>
  <c r="T114"/>
  <c r="T485"/>
  <c r="T299"/>
  <c r="T270"/>
  <c r="T371"/>
  <c r="T455"/>
  <c r="T212"/>
  <c r="T183"/>
  <c r="T201"/>
  <c r="T367"/>
  <c r="T143"/>
  <c r="T175"/>
  <c r="T500"/>
  <c r="T263"/>
  <c r="T18"/>
  <c r="T380"/>
  <c r="T11"/>
  <c r="T76"/>
  <c r="T27"/>
  <c r="T101"/>
  <c r="T408"/>
  <c r="T87"/>
  <c r="T148"/>
  <c r="T83"/>
  <c r="T456"/>
  <c r="T397"/>
  <c r="T113"/>
  <c r="T115"/>
  <c r="T476"/>
  <c r="T146"/>
  <c r="T259"/>
  <c r="T6"/>
  <c r="T384"/>
  <c r="T449"/>
  <c r="T236"/>
  <c r="T68"/>
  <c r="T109"/>
  <c r="T191"/>
  <c r="T442"/>
  <c r="T176"/>
  <c r="T356"/>
  <c r="T252"/>
  <c r="T85"/>
  <c r="T98"/>
  <c r="T150"/>
  <c r="T441"/>
  <c r="T220"/>
  <c r="T230"/>
  <c r="T368"/>
  <c r="T324"/>
  <c r="T264"/>
  <c r="T249"/>
  <c r="T418"/>
  <c r="T137"/>
  <c r="T110"/>
  <c r="T232"/>
  <c r="T402"/>
  <c r="T13"/>
  <c r="T499"/>
  <c r="T401"/>
  <c r="T240"/>
  <c r="T93"/>
  <c r="T179"/>
  <c r="T445"/>
  <c r="T126"/>
  <c r="T99"/>
  <c r="T416"/>
  <c r="T123"/>
  <c r="T67"/>
  <c r="T255"/>
  <c r="T338"/>
  <c r="T136"/>
  <c r="T328"/>
  <c r="T423"/>
  <c r="T298"/>
  <c r="T376"/>
  <c r="T262"/>
  <c r="T132"/>
  <c r="T438"/>
  <c r="T209"/>
  <c r="T477"/>
  <c r="T406"/>
  <c r="T162"/>
  <c r="T335"/>
  <c r="T411"/>
  <c r="T391"/>
  <c r="T373"/>
  <c r="T140"/>
  <c r="T59"/>
  <c r="T95"/>
  <c r="T228"/>
  <c r="T165"/>
  <c r="T331"/>
  <c r="T421"/>
  <c r="T16"/>
  <c r="T97"/>
  <c r="T138"/>
  <c r="T340"/>
  <c r="T399"/>
  <c r="T227"/>
  <c r="T178"/>
  <c r="T312"/>
  <c r="T90"/>
  <c r="T81"/>
  <c r="T163"/>
  <c r="T182"/>
  <c r="T107"/>
  <c r="T492"/>
  <c r="T469"/>
  <c r="T463"/>
  <c r="T193"/>
  <c r="T161"/>
  <c r="T437"/>
  <c r="T41"/>
  <c r="T55"/>
  <c r="T432"/>
  <c r="T314"/>
  <c r="T468"/>
  <c r="T258"/>
  <c r="T241"/>
  <c r="T89"/>
  <c r="T80"/>
  <c r="T465"/>
  <c r="T12"/>
  <c r="T297"/>
  <c r="T9"/>
  <c r="T430"/>
  <c r="T104"/>
  <c r="T292"/>
  <c r="T383"/>
  <c r="T457"/>
  <c r="T246"/>
  <c r="T342"/>
  <c r="T497"/>
  <c r="T302"/>
  <c r="T305"/>
  <c r="T496"/>
  <c r="T23"/>
  <c r="T462"/>
  <c r="T294"/>
  <c r="T24"/>
  <c r="T251"/>
  <c r="T315"/>
  <c r="T357"/>
  <c r="T394"/>
  <c r="T199"/>
  <c r="T32"/>
  <c r="T366"/>
  <c r="T433"/>
  <c r="T92"/>
  <c r="T320"/>
  <c r="T134"/>
  <c r="T219"/>
  <c r="T50"/>
  <c r="T494"/>
  <c r="T145"/>
  <c r="T364"/>
  <c r="T158"/>
  <c r="T478"/>
  <c r="T329"/>
  <c r="T337"/>
  <c r="T284"/>
  <c r="T282"/>
  <c r="T341"/>
  <c r="T237"/>
  <c r="T289"/>
  <c r="T239"/>
  <c r="T215"/>
  <c r="T216"/>
  <c r="T224"/>
  <c r="T223"/>
  <c r="T58"/>
  <c r="T374"/>
  <c r="T291"/>
  <c r="T343"/>
  <c r="T346"/>
  <c r="T250"/>
  <c r="T130"/>
  <c r="T459"/>
  <c r="T351"/>
  <c r="T317"/>
  <c r="T208"/>
  <c r="T413"/>
  <c r="T84"/>
  <c r="T194"/>
  <c r="T493"/>
  <c r="T321"/>
  <c r="T257"/>
  <c r="T25"/>
  <c r="T167"/>
  <c r="T354"/>
  <c r="T322"/>
  <c r="T443"/>
  <c r="T385"/>
  <c r="T486"/>
  <c r="T21"/>
  <c r="T30"/>
  <c r="T501"/>
  <c r="T489"/>
  <c r="T172"/>
  <c r="T34"/>
  <c r="T348"/>
  <c r="T332"/>
  <c r="T460"/>
  <c r="T464"/>
  <c r="T400"/>
  <c r="T214"/>
  <c r="T187"/>
  <c r="T168"/>
  <c r="T125"/>
  <c r="T105"/>
  <c r="T77"/>
  <c r="T44"/>
  <c r="T309"/>
  <c r="T96"/>
  <c r="T20"/>
  <c r="T5"/>
  <c r="AB4" i="11" l="1"/>
  <c r="AB6"/>
  <c r="AB8"/>
  <c r="AB10"/>
  <c r="AB12"/>
  <c r="AB14"/>
  <c r="AB16"/>
  <c r="AB18"/>
  <c r="AB20"/>
  <c r="AB22"/>
  <c r="AB24"/>
  <c r="AB26"/>
  <c r="AB28"/>
  <c r="AB30"/>
  <c r="AB32"/>
  <c r="AB34"/>
  <c r="AB36"/>
  <c r="AB38"/>
  <c r="AB5"/>
  <c r="AB7"/>
  <c r="AB9"/>
  <c r="AB11"/>
  <c r="AB13"/>
  <c r="AB15"/>
  <c r="AB17"/>
  <c r="AB19"/>
  <c r="AB21"/>
  <c r="AB23"/>
  <c r="AB25"/>
  <c r="AB27"/>
  <c r="AB29"/>
  <c r="AB31"/>
  <c r="AB33"/>
  <c r="AB35"/>
  <c r="AB37"/>
  <c r="AB39"/>
  <c r="D5" i="4"/>
  <c r="D9"/>
  <c r="D11"/>
  <c r="D15"/>
  <c r="D17"/>
  <c r="D19"/>
  <c r="D21"/>
  <c r="D23"/>
  <c r="D25"/>
  <c r="D27"/>
  <c r="D29"/>
  <c r="D31"/>
  <c r="D33"/>
  <c r="D35"/>
  <c r="D37"/>
  <c r="D3"/>
  <c r="D7"/>
  <c r="D13"/>
  <c r="D2"/>
  <c r="E2" s="1"/>
  <c r="D4"/>
  <c r="D6"/>
  <c r="D8"/>
  <c r="D10"/>
  <c r="D12"/>
  <c r="D14"/>
  <c r="D16"/>
  <c r="D18"/>
  <c r="D20"/>
  <c r="D22"/>
  <c r="D24"/>
  <c r="D26"/>
  <c r="D28"/>
  <c r="D30"/>
  <c r="D32"/>
  <c r="D34"/>
  <c r="F2" l="1"/>
  <c r="E3"/>
  <c r="E4" l="1"/>
  <c r="F4"/>
  <c r="F3"/>
  <c r="E5" l="1"/>
  <c r="F5"/>
  <c r="E6" l="1"/>
  <c r="F6"/>
  <c r="E7" l="1"/>
  <c r="F7"/>
  <c r="E8" l="1"/>
  <c r="F8"/>
  <c r="E9" l="1"/>
  <c r="F9"/>
  <c r="E10" l="1"/>
  <c r="F10"/>
  <c r="E11" l="1"/>
  <c r="F11"/>
  <c r="E12" l="1"/>
  <c r="F12"/>
  <c r="E13" l="1"/>
  <c r="F13"/>
  <c r="E14" l="1"/>
  <c r="F14"/>
  <c r="E15" l="1"/>
  <c r="F15"/>
  <c r="E16" l="1"/>
  <c r="F16"/>
  <c r="E17" l="1"/>
  <c r="F17"/>
  <c r="E18" l="1"/>
  <c r="F18"/>
  <c r="E19" l="1"/>
  <c r="F19"/>
  <c r="E20" l="1"/>
  <c r="F20"/>
  <c r="E21" l="1"/>
  <c r="F21"/>
  <c r="E22" l="1"/>
  <c r="F22"/>
  <c r="E23" l="1"/>
  <c r="F23"/>
  <c r="E24" l="1"/>
  <c r="F24"/>
  <c r="E25" l="1"/>
  <c r="F25"/>
  <c r="E26" l="1"/>
  <c r="F26"/>
  <c r="E27" l="1"/>
  <c r="F27"/>
  <c r="E28" l="1"/>
  <c r="F28"/>
  <c r="E29" l="1"/>
  <c r="F29"/>
  <c r="E30" l="1"/>
  <c r="F30"/>
  <c r="E31" l="1"/>
  <c r="F31"/>
  <c r="E32" l="1"/>
  <c r="F32"/>
  <c r="E33" l="1"/>
  <c r="F33"/>
  <c r="E34" l="1"/>
  <c r="F34"/>
  <c r="E35" l="1"/>
  <c r="F35"/>
  <c r="E36" l="1"/>
  <c r="F36"/>
  <c r="F37" s="1"/>
  <c r="I4" s="1"/>
</calcChain>
</file>

<file path=xl/sharedStrings.xml><?xml version="1.0" encoding="utf-8"?>
<sst xmlns="http://schemas.openxmlformats.org/spreadsheetml/2006/main" count="2651" uniqueCount="618">
  <si>
    <t>Unidade da Federação e Microrregião Geográfica</t>
  </si>
  <si>
    <t>Ano</t>
  </si>
  <si>
    <t>Rio Grande do Sul</t>
  </si>
  <si>
    <t>Santa Rosa - RS</t>
  </si>
  <si>
    <t>Três Passos - RS</t>
  </si>
  <si>
    <t>Frederico Westphalen - RS</t>
  </si>
  <si>
    <t>Erechim - RS</t>
  </si>
  <si>
    <t>Sananduva - RS</t>
  </si>
  <si>
    <t>Cerro Largo - RS</t>
  </si>
  <si>
    <t>Santo Ângelo - RS</t>
  </si>
  <si>
    <t>Ijuí - RS</t>
  </si>
  <si>
    <t>Carazinho - RS</t>
  </si>
  <si>
    <t>Passo Fundo - RS</t>
  </si>
  <si>
    <t>Cruz Alta - RS</t>
  </si>
  <si>
    <t>Não-Me-Toque - RS</t>
  </si>
  <si>
    <t>Soledade - RS</t>
  </si>
  <si>
    <t>Guaporé - RS</t>
  </si>
  <si>
    <t>Vacaria - RS</t>
  </si>
  <si>
    <t>Caxias do Sul - RS</t>
  </si>
  <si>
    <t>Santiago - RS</t>
  </si>
  <si>
    <t>Santa Maria - RS</t>
  </si>
  <si>
    <t>Restinga Seca - RS</t>
  </si>
  <si>
    <t>Santa Cruz do Sul - RS</t>
  </si>
  <si>
    <t>Lajeado-Estrela - RS</t>
  </si>
  <si>
    <t>Cachoeira do Sul - RS</t>
  </si>
  <si>
    <t>Montenegro - RS</t>
  </si>
  <si>
    <t>Gramado-Canela - RS</t>
  </si>
  <si>
    <t>São Jerônimo - RS</t>
  </si>
  <si>
    <t>Porto Alegre - RS</t>
  </si>
  <si>
    <t>Osório - RS</t>
  </si>
  <si>
    <t>Camaquã - RS</t>
  </si>
  <si>
    <t>Campanha Ocidental - RS</t>
  </si>
  <si>
    <t>Campanha Central - RS</t>
  </si>
  <si>
    <t>Campanha Meridional - RS</t>
  </si>
  <si>
    <t>Serras de Sudeste - RS</t>
  </si>
  <si>
    <t>Pelotas - RS</t>
  </si>
  <si>
    <t>Jaguarão - RS</t>
  </si>
  <si>
    <t>Litoral Lagunar - RS</t>
  </si>
  <si>
    <t>Nota:</t>
  </si>
  <si>
    <t xml:space="preserve">Os municípios sem informação para pelo menos um produto de origem animal não aparecem nas listas. </t>
  </si>
  <si>
    <t>Fonte: IBGE - Pesquisa Pecuária Municipal</t>
  </si>
  <si>
    <t>Melhor visualizado em resolução 800 x 600 ou superior</t>
  </si>
  <si>
    <t>Produção de leite em mil litros</t>
  </si>
  <si>
    <t>2007/1990</t>
  </si>
  <si>
    <t>2007/1997</t>
  </si>
  <si>
    <t>Unidade da Federação e Município</t>
  </si>
  <si>
    <t>Aceguá - RS</t>
  </si>
  <si>
    <t>-</t>
  </si>
  <si>
    <t>Água Santa - RS</t>
  </si>
  <si>
    <t>Agudo - RS</t>
  </si>
  <si>
    <t>Ajuricaba - RS</t>
  </si>
  <si>
    <t>Alecrim - RS</t>
  </si>
  <si>
    <t>Alegrete - RS</t>
  </si>
  <si>
    <t>Alegria - RS</t>
  </si>
  <si>
    <t>Almirante Tamandaré do Sul - RS</t>
  </si>
  <si>
    <t>Alpestre - RS</t>
  </si>
  <si>
    <t>Alto Alegre - RS</t>
  </si>
  <si>
    <t>Alto Feliz - RS</t>
  </si>
  <si>
    <t>Alvorada - RS</t>
  </si>
  <si>
    <t>Amaral Ferrador - RS</t>
  </si>
  <si>
    <t>Ametista do Sul - RS</t>
  </si>
  <si>
    <t>André da Rocha - RS</t>
  </si>
  <si>
    <t>Anta Gorda - RS</t>
  </si>
  <si>
    <t>Antônio Prado - RS</t>
  </si>
  <si>
    <t>Arambaré - RS</t>
  </si>
  <si>
    <t>Araricá - RS</t>
  </si>
  <si>
    <t>Aratiba - RS</t>
  </si>
  <si>
    <t>Arroio do Meio - RS</t>
  </si>
  <si>
    <t>Arroio do Sal - RS</t>
  </si>
  <si>
    <t>Arroio do Padre - RS</t>
  </si>
  <si>
    <t>Arroio dos Ratos - RS</t>
  </si>
  <si>
    <t>Arroio do Tigre - RS</t>
  </si>
  <si>
    <t>Arroio Grande - RS</t>
  </si>
  <si>
    <t>Arvorezinha - RS</t>
  </si>
  <si>
    <t>Augusto Pestana - RS</t>
  </si>
  <si>
    <t>Áurea - RS</t>
  </si>
  <si>
    <t>Bagé - RS</t>
  </si>
  <si>
    <t>Balneário Pinhal - RS</t>
  </si>
  <si>
    <t>Barão - RS</t>
  </si>
  <si>
    <t>Barão de Cotegipe - RS</t>
  </si>
  <si>
    <t>Barão do Triunfo - RS</t>
  </si>
  <si>
    <t>Barracão - RS</t>
  </si>
  <si>
    <t>Barra do Guarita - RS</t>
  </si>
  <si>
    <t>Barra do Quaraí - RS</t>
  </si>
  <si>
    <t>Barra do Ribeiro - RS</t>
  </si>
  <si>
    <t>Barra do Rio Azul - RS</t>
  </si>
  <si>
    <t>Barra Funda - RS</t>
  </si>
  <si>
    <t>Barros Cassal - RS</t>
  </si>
  <si>
    <t>Benjamin Constant do Sul - RS</t>
  </si>
  <si>
    <t>Bento Gonçalves - RS</t>
  </si>
  <si>
    <t>Boa Vista das Missões - RS</t>
  </si>
  <si>
    <t>Boa Vista do Buricá - RS</t>
  </si>
  <si>
    <t>Boa Vista do Cadeado - RS</t>
  </si>
  <si>
    <t>Boa Vista do Incra - RS</t>
  </si>
  <si>
    <t>Boa Vista do Sul - RS</t>
  </si>
  <si>
    <t>Bom Jesus - RS</t>
  </si>
  <si>
    <t>Bom Princípio - RS</t>
  </si>
  <si>
    <t>Bom Progresso - RS</t>
  </si>
  <si>
    <t>Bom Retiro do Sul - RS</t>
  </si>
  <si>
    <t>Boqueirão do Leão - RS</t>
  </si>
  <si>
    <t>Bossoroca - RS</t>
  </si>
  <si>
    <t>Bozano - RS</t>
  </si>
  <si>
    <t>Braga - RS</t>
  </si>
  <si>
    <t>Brochier - RS</t>
  </si>
  <si>
    <t>Butiá - RS</t>
  </si>
  <si>
    <t>Caçapava do Sul - RS</t>
  </si>
  <si>
    <t>Cacequi - RS</t>
  </si>
  <si>
    <t>Cachoeirinha - RS</t>
  </si>
  <si>
    <t>Cacique Doble - RS</t>
  </si>
  <si>
    <t>Caibaté - RS</t>
  </si>
  <si>
    <t>Caiçara - RS</t>
  </si>
  <si>
    <t>Camargo - RS</t>
  </si>
  <si>
    <t>Cambará do Sul - RS</t>
  </si>
  <si>
    <t>Campestre da Serra - RS</t>
  </si>
  <si>
    <t>Campina das Missões - RS</t>
  </si>
  <si>
    <t>Campinas do Sul - RS</t>
  </si>
  <si>
    <t>Campo Bom - RS</t>
  </si>
  <si>
    <t>Campo Novo - RS</t>
  </si>
  <si>
    <t>Campos Borges - RS</t>
  </si>
  <si>
    <t>Candelária - RS</t>
  </si>
  <si>
    <t>Cândido Godói - RS</t>
  </si>
  <si>
    <t>Candiota - RS</t>
  </si>
  <si>
    <t>Canela - RS</t>
  </si>
  <si>
    <t>Canguçu - RS</t>
  </si>
  <si>
    <t>Canoas - RS</t>
  </si>
  <si>
    <t>Canudos do Vale - RS</t>
  </si>
  <si>
    <t>Capão Bonito do Sul - RS</t>
  </si>
  <si>
    <t>Capão da Canoa - RS</t>
  </si>
  <si>
    <t>Capão do Cipó - RS</t>
  </si>
  <si>
    <t>Capão do Leão - RS</t>
  </si>
  <si>
    <t>Capivari do Sul - RS</t>
  </si>
  <si>
    <t>Capela de Santana - RS</t>
  </si>
  <si>
    <t>Capitão - RS</t>
  </si>
  <si>
    <t>Caraá - RS</t>
  </si>
  <si>
    <t>Carlos Barbosa - RS</t>
  </si>
  <si>
    <t>Carlos Gomes - RS</t>
  </si>
  <si>
    <t>Casca - RS</t>
  </si>
  <si>
    <t>Caseiros - RS</t>
  </si>
  <si>
    <t>Catuípe - RS</t>
  </si>
  <si>
    <t>Centenário - RS</t>
  </si>
  <si>
    <t>Cerrito - RS</t>
  </si>
  <si>
    <t>Cerro Branco - RS</t>
  </si>
  <si>
    <t>Cerro Grande - RS</t>
  </si>
  <si>
    <t>Cerro Grande do Sul - RS</t>
  </si>
  <si>
    <t>Chapada - RS</t>
  </si>
  <si>
    <t>Charqueadas - RS</t>
  </si>
  <si>
    <t>Charrua - RS</t>
  </si>
  <si>
    <t>Chiapetta - RS</t>
  </si>
  <si>
    <t>Chuí - RS</t>
  </si>
  <si>
    <t>Chuvisca - RS</t>
  </si>
  <si>
    <t>Cidreira - RS</t>
  </si>
  <si>
    <t>Ciríaco - RS</t>
  </si>
  <si>
    <t>Colinas - RS</t>
  </si>
  <si>
    <t>Colorado - RS</t>
  </si>
  <si>
    <t>Condor - RS</t>
  </si>
  <si>
    <t>Constantina - RS</t>
  </si>
  <si>
    <t>Coqueiro Baixo - RS</t>
  </si>
  <si>
    <t>Coqueiros do Sul - RS</t>
  </si>
  <si>
    <t>Coronel Barros - RS</t>
  </si>
  <si>
    <t>Coronel Bicaco - RS</t>
  </si>
  <si>
    <t>Coronel Pilar - RS</t>
  </si>
  <si>
    <t>Cotiporã - RS</t>
  </si>
  <si>
    <t>Coxilha - RS</t>
  </si>
  <si>
    <t>Crissiumal - RS</t>
  </si>
  <si>
    <t>Cristal - RS</t>
  </si>
  <si>
    <t>Cristal do Sul - RS</t>
  </si>
  <si>
    <t>Cruzaltense - RS</t>
  </si>
  <si>
    <t>Cruzeiro do Sul - RS</t>
  </si>
  <si>
    <t>David Canabarro - RS</t>
  </si>
  <si>
    <t>Derrubadas - RS</t>
  </si>
  <si>
    <t>Dezesseis de Novembro - RS</t>
  </si>
  <si>
    <t>Dilermando de Aguiar - RS</t>
  </si>
  <si>
    <t>Dois Irmãos - RS</t>
  </si>
  <si>
    <t>Dois Irmãos das Missões - RS</t>
  </si>
  <si>
    <t>Dois Lajeados - RS</t>
  </si>
  <si>
    <t>Dom Feliciano - RS</t>
  </si>
  <si>
    <t>Dom Pedro de Alcântara - RS</t>
  </si>
  <si>
    <t>Dom Pedrito - RS</t>
  </si>
  <si>
    <t>Dona Francisca - RS</t>
  </si>
  <si>
    <t>Doutor Maurício Cardoso - RS</t>
  </si>
  <si>
    <t>Doutor Ricardo - RS</t>
  </si>
  <si>
    <t>Eldorado do Sul - RS</t>
  </si>
  <si>
    <t>Encantado - RS</t>
  </si>
  <si>
    <t>Encruzilhada do Sul - RS</t>
  </si>
  <si>
    <t>Engenho Velho - RS</t>
  </si>
  <si>
    <t>Entre-Ijuís - RS</t>
  </si>
  <si>
    <t>Entre Rios do Sul - RS</t>
  </si>
  <si>
    <t>Erebango - RS</t>
  </si>
  <si>
    <t>Ernestina - RS</t>
  </si>
  <si>
    <t>Herval - RS</t>
  </si>
  <si>
    <t>Erval Grande - RS</t>
  </si>
  <si>
    <t>Erval Seco - RS</t>
  </si>
  <si>
    <t>Esmeralda - RS</t>
  </si>
  <si>
    <t>Esperança do Sul - RS</t>
  </si>
  <si>
    <t>Espumoso - RS</t>
  </si>
  <si>
    <t>Estação - RS</t>
  </si>
  <si>
    <t>Estância Velha - RS</t>
  </si>
  <si>
    <t>Esteio - RS</t>
  </si>
  <si>
    <t>Estrela - RS</t>
  </si>
  <si>
    <t>Estrela Velha - RS</t>
  </si>
  <si>
    <t>Eugênio de Castro - RS</t>
  </si>
  <si>
    <t>Fagundes Varela - RS</t>
  </si>
  <si>
    <t>Farroupilha - RS</t>
  </si>
  <si>
    <t>Faxinal do Soturno - RS</t>
  </si>
  <si>
    <t>Faxinalzinho - RS</t>
  </si>
  <si>
    <t>Fazenda Vilanova - RS</t>
  </si>
  <si>
    <t>Feliz - RS</t>
  </si>
  <si>
    <t>Flores da Cunha - RS</t>
  </si>
  <si>
    <t>Floriano Peixoto - RS</t>
  </si>
  <si>
    <t>Fontoura Xavier - RS</t>
  </si>
  <si>
    <t>Formigueiro - RS</t>
  </si>
  <si>
    <t>Forquetinha - RS</t>
  </si>
  <si>
    <t>Fortaleza dos Valos - RS</t>
  </si>
  <si>
    <t>Garibaldi - RS</t>
  </si>
  <si>
    <t>Garruchos - RS</t>
  </si>
  <si>
    <t>Gaurama - RS</t>
  </si>
  <si>
    <t>General Câmara - RS</t>
  </si>
  <si>
    <t>Gentil - RS</t>
  </si>
  <si>
    <t>Getúlio Vargas - RS</t>
  </si>
  <si>
    <t>Giruá - RS</t>
  </si>
  <si>
    <t>Glorinha - RS</t>
  </si>
  <si>
    <t>Gramado - RS</t>
  </si>
  <si>
    <t>Gramado dos Loureiros - RS</t>
  </si>
  <si>
    <t>Gramado Xavier - RS</t>
  </si>
  <si>
    <t>Gravataí - RS</t>
  </si>
  <si>
    <t>Guabiju - RS</t>
  </si>
  <si>
    <t>Guaíba - RS</t>
  </si>
  <si>
    <t>Guarani das Missões - RS</t>
  </si>
  <si>
    <t>Harmonia - RS</t>
  </si>
  <si>
    <t>Herveiras - RS</t>
  </si>
  <si>
    <t>Horizontina - RS</t>
  </si>
  <si>
    <t>Hulha Negra - RS</t>
  </si>
  <si>
    <t>Humaitá - RS</t>
  </si>
  <si>
    <t>Ibarama - RS</t>
  </si>
  <si>
    <t>Ibiaçá - RS</t>
  </si>
  <si>
    <t>Ibiraiaras - RS</t>
  </si>
  <si>
    <t>Ibirapuitã - RS</t>
  </si>
  <si>
    <t>Ibirubá - RS</t>
  </si>
  <si>
    <t>Igrejinha - RS</t>
  </si>
  <si>
    <t>Ilópolis - RS</t>
  </si>
  <si>
    <t>Imbé - RS</t>
  </si>
  <si>
    <t>Imigrante - RS</t>
  </si>
  <si>
    <t>Independência - RS</t>
  </si>
  <si>
    <t>Inhacorá - RS</t>
  </si>
  <si>
    <t>Ipê - RS</t>
  </si>
  <si>
    <t>Ipiranga do Sul - RS</t>
  </si>
  <si>
    <t>Iraí - RS</t>
  </si>
  <si>
    <t>Itaara - RS</t>
  </si>
  <si>
    <t>Itacurubi - RS</t>
  </si>
  <si>
    <t>Itapuca - RS</t>
  </si>
  <si>
    <t>Itaqui - RS</t>
  </si>
  <si>
    <t>Itati - RS</t>
  </si>
  <si>
    <t>Itatiba do Sul - RS</t>
  </si>
  <si>
    <t>Ivorá - RS</t>
  </si>
  <si>
    <t>Ivoti - RS</t>
  </si>
  <si>
    <t>Jaboticaba - RS</t>
  </si>
  <si>
    <t>Jacuizinho - RS</t>
  </si>
  <si>
    <t>Jacutinga - RS</t>
  </si>
  <si>
    <t>Jaguari - RS</t>
  </si>
  <si>
    <t>Jaquirana - RS</t>
  </si>
  <si>
    <t>Jari - RS</t>
  </si>
  <si>
    <t>Jóia - RS</t>
  </si>
  <si>
    <t>Júlio de Castilhos - RS</t>
  </si>
  <si>
    <t>Lagoa Bonita do Sul - RS</t>
  </si>
  <si>
    <t>Lagoão - RS</t>
  </si>
  <si>
    <t>Lagoa dos Três Cantos - RS</t>
  </si>
  <si>
    <t>Lagoa Vermelha - RS</t>
  </si>
  <si>
    <t>Lajeado - RS</t>
  </si>
  <si>
    <t>Lajeado do Bugre - RS</t>
  </si>
  <si>
    <t>Lavras do Sul - RS</t>
  </si>
  <si>
    <t>Liberato Salzano - RS</t>
  </si>
  <si>
    <t>Lindolfo Collor - RS</t>
  </si>
  <si>
    <t>Linha Nova - RS</t>
  </si>
  <si>
    <t>Machadinho - RS</t>
  </si>
  <si>
    <t>Maçambara - RS</t>
  </si>
  <si>
    <t>Mampituba - RS</t>
  </si>
  <si>
    <t>Manoel Viana - RS</t>
  </si>
  <si>
    <t>Maquiné - RS</t>
  </si>
  <si>
    <t>Maratá - RS</t>
  </si>
  <si>
    <t>Marau - RS</t>
  </si>
  <si>
    <t>Marcelino Ramos - RS</t>
  </si>
  <si>
    <t>Mariana Pimentel - RS</t>
  </si>
  <si>
    <t>Mariano Moro - RS</t>
  </si>
  <si>
    <t>Marques de Souza - RS</t>
  </si>
  <si>
    <t>Mata - RS</t>
  </si>
  <si>
    <t>Mato Castelhano - RS</t>
  </si>
  <si>
    <t>Mato Leitão - RS</t>
  </si>
  <si>
    <t>Mato Queimado - RS</t>
  </si>
  <si>
    <t>Maximiliano de Almeida - RS</t>
  </si>
  <si>
    <t>Minas do Leão - RS</t>
  </si>
  <si>
    <t>Miraguaí - RS</t>
  </si>
  <si>
    <t>Montauri - RS</t>
  </si>
  <si>
    <t>Monte Alegre dos Campos - RS</t>
  </si>
  <si>
    <t>Monte Belo do Sul - RS</t>
  </si>
  <si>
    <t>Mormaço - RS</t>
  </si>
  <si>
    <t>Morrinhos do Sul - RS</t>
  </si>
  <si>
    <t>Morro Redondo - RS</t>
  </si>
  <si>
    <t>Morro Reuter - RS</t>
  </si>
  <si>
    <t>Mostardas - RS</t>
  </si>
  <si>
    <t>Muçum - RS</t>
  </si>
  <si>
    <t>Muitos Capões - RS</t>
  </si>
  <si>
    <t>Muliterno - RS</t>
  </si>
  <si>
    <t>Nicolau Vergueiro - RS</t>
  </si>
  <si>
    <t>Nonoai - RS</t>
  </si>
  <si>
    <t>Nova Alvorada - RS</t>
  </si>
  <si>
    <t>Nova Araçá - RS</t>
  </si>
  <si>
    <t>Nova Bassano - RS</t>
  </si>
  <si>
    <t>Nova Boa Vista - RS</t>
  </si>
  <si>
    <t>Nova Bréscia - RS</t>
  </si>
  <si>
    <t>Nova Candelária - RS</t>
  </si>
  <si>
    <t>Nova Esperança do Sul - RS</t>
  </si>
  <si>
    <t>Nova Hartz - RS</t>
  </si>
  <si>
    <t>Nova Pádua - RS</t>
  </si>
  <si>
    <t>Nova Palma - RS</t>
  </si>
  <si>
    <t>Nova Petrópolis - RS</t>
  </si>
  <si>
    <t>Nova Prata - RS</t>
  </si>
  <si>
    <t>Nova Ramada - RS</t>
  </si>
  <si>
    <t>Nova Roma do Sul - RS</t>
  </si>
  <si>
    <t>Nova Santa Rita - RS</t>
  </si>
  <si>
    <t>Novo Cabrais - RS</t>
  </si>
  <si>
    <t>Novo Hamburgo - RS</t>
  </si>
  <si>
    <t>Novo Machado - RS</t>
  </si>
  <si>
    <t>Novo Tiradentes - RS</t>
  </si>
  <si>
    <t>Novo Xingu - RS</t>
  </si>
  <si>
    <t>Novo Barreiro - RS</t>
  </si>
  <si>
    <t>Paim Filho - RS</t>
  </si>
  <si>
    <t>Palmares do Sul - RS</t>
  </si>
  <si>
    <t>Palmeira das Missões - RS</t>
  </si>
  <si>
    <t>Palmitinho - RS</t>
  </si>
  <si>
    <t>Panambi - RS</t>
  </si>
  <si>
    <t>Pantano Grande - RS</t>
  </si>
  <si>
    <t>Paraí - RS</t>
  </si>
  <si>
    <t>Paraíso do Sul - RS</t>
  </si>
  <si>
    <t>Pareci Novo - RS</t>
  </si>
  <si>
    <t>Parobé - RS</t>
  </si>
  <si>
    <t>Passa Sete - RS</t>
  </si>
  <si>
    <t>Passo do Sobrado - RS</t>
  </si>
  <si>
    <t>Paulo Bento - RS</t>
  </si>
  <si>
    <t>Paverama - RS</t>
  </si>
  <si>
    <t>Pedras Altas - RS</t>
  </si>
  <si>
    <t>Pedro Osório - RS</t>
  </si>
  <si>
    <t>Pejuçara - RS</t>
  </si>
  <si>
    <t>Picada Café - RS</t>
  </si>
  <si>
    <t>Pinhal - RS</t>
  </si>
  <si>
    <t>Pinhal da Serra - RS</t>
  </si>
  <si>
    <t>Pinhal Grande - RS</t>
  </si>
  <si>
    <t>Pinheirinho do Vale - RS</t>
  </si>
  <si>
    <t>Pinheiro Machado - RS</t>
  </si>
  <si>
    <t>Pinto Bandeira - RS</t>
  </si>
  <si>
    <t>Pirapó - RS</t>
  </si>
  <si>
    <t>Piratini - RS</t>
  </si>
  <si>
    <t>Planalto - RS</t>
  </si>
  <si>
    <t>Poço das Antas - RS</t>
  </si>
  <si>
    <t>Pontão - RS</t>
  </si>
  <si>
    <t>Ponte Preta - RS</t>
  </si>
  <si>
    <t>Portão - RS</t>
  </si>
  <si>
    <t>Porto Lucena - RS</t>
  </si>
  <si>
    <t>Porto Mauá - RS</t>
  </si>
  <si>
    <t>Porto Vera Cruz - RS</t>
  </si>
  <si>
    <t>Porto Xavier - RS</t>
  </si>
  <si>
    <t>Pouso Novo - RS</t>
  </si>
  <si>
    <t>Presidente Lucena - RS</t>
  </si>
  <si>
    <t>Progresso - RS</t>
  </si>
  <si>
    <t>Protásio Alves - RS</t>
  </si>
  <si>
    <t>Putinga - RS</t>
  </si>
  <si>
    <t>Quaraí - RS</t>
  </si>
  <si>
    <t>Quatro Irmãos - RS</t>
  </si>
  <si>
    <t>Quevedos - RS</t>
  </si>
  <si>
    <t>Quinze de Novembro - RS</t>
  </si>
  <si>
    <t>Redentora - RS</t>
  </si>
  <si>
    <t>Relvado - RS</t>
  </si>
  <si>
    <t>Rio dos Índios - RS</t>
  </si>
  <si>
    <t>Rio Grande - RS</t>
  </si>
  <si>
    <t>Rio Pardo - RS</t>
  </si>
  <si>
    <t>Riozinho - RS</t>
  </si>
  <si>
    <t>Roca Sales - RS</t>
  </si>
  <si>
    <t>Rodeio Bonito - RS</t>
  </si>
  <si>
    <t>Rolador - RS</t>
  </si>
  <si>
    <t>Rolante - RS</t>
  </si>
  <si>
    <t>Ronda Alta - RS</t>
  </si>
  <si>
    <t>Rondinha - RS</t>
  </si>
  <si>
    <t>Roque Gonzales - RS</t>
  </si>
  <si>
    <t>Rosário do Sul - RS</t>
  </si>
  <si>
    <t>Sagrada Família - RS</t>
  </si>
  <si>
    <t>Saldanha Marinho - RS</t>
  </si>
  <si>
    <t>Salto do Jacuí - RS</t>
  </si>
  <si>
    <t>Salvador das Missões - RS</t>
  </si>
  <si>
    <t>Salvador do Sul - RS</t>
  </si>
  <si>
    <t>Santa Bárbara do Sul - RS</t>
  </si>
  <si>
    <t>Santa Cecília do Sul - RS</t>
  </si>
  <si>
    <t>Santa Clara do Sul - RS</t>
  </si>
  <si>
    <t>Santa Maria do Herval - RS</t>
  </si>
  <si>
    <t>Santa Margarida do Sul - RS</t>
  </si>
  <si>
    <t>Santana da Boa Vista - RS</t>
  </si>
  <si>
    <t>Santana do Livramento - RS</t>
  </si>
  <si>
    <t>Santa Tereza - RS</t>
  </si>
  <si>
    <t>Santa Vitória do Palmar - RS</t>
  </si>
  <si>
    <t>Santo Antônio do Palma - RS</t>
  </si>
  <si>
    <t>Santo Antônio da Patrulha - RS</t>
  </si>
  <si>
    <t>Santo Antônio das Missões - RS</t>
  </si>
  <si>
    <t>Santo Antônio do Planalto - RS</t>
  </si>
  <si>
    <t>Santo Augusto - RS</t>
  </si>
  <si>
    <t>Santo Cristo - RS</t>
  </si>
  <si>
    <t>Santo Expedito do Sul - RS</t>
  </si>
  <si>
    <t>São Borja - RS</t>
  </si>
  <si>
    <t>São Domingos do Sul - RS</t>
  </si>
  <si>
    <t>São Francisco de Assis - RS</t>
  </si>
  <si>
    <t>São Francisco de Paula - RS</t>
  </si>
  <si>
    <t>São Gabriel - RS</t>
  </si>
  <si>
    <t>São João da Urtiga - RS</t>
  </si>
  <si>
    <t>São João do Polêsine - RS</t>
  </si>
  <si>
    <t>São Jorge - RS</t>
  </si>
  <si>
    <t>São José das Missões - RS</t>
  </si>
  <si>
    <t>São José do Herval - RS</t>
  </si>
  <si>
    <t>São José do Hortêncio - RS</t>
  </si>
  <si>
    <t>São José do Inhacorá - RS</t>
  </si>
  <si>
    <t>São José do Norte - RS</t>
  </si>
  <si>
    <t>São José do Ouro - RS</t>
  </si>
  <si>
    <t>São José do Sul - RS</t>
  </si>
  <si>
    <t>São José dos Ausentes - RS</t>
  </si>
  <si>
    <t>São Leopoldo - RS</t>
  </si>
  <si>
    <t>São Lourenço do Sul - RS</t>
  </si>
  <si>
    <t>São Luiz Gonzaga - RS</t>
  </si>
  <si>
    <t>São Marcos - RS</t>
  </si>
  <si>
    <t>São Martinho - RS</t>
  </si>
  <si>
    <t>São Martinho da Serra - RS</t>
  </si>
  <si>
    <t>São Miguel das Missões - RS</t>
  </si>
  <si>
    <t>São Nicolau - RS</t>
  </si>
  <si>
    <t>São Paulo das Missões - RS</t>
  </si>
  <si>
    <t>São Pedro da Serra - RS</t>
  </si>
  <si>
    <t>São Pedro das Missões - RS</t>
  </si>
  <si>
    <t>São Pedro do Butiá - RS</t>
  </si>
  <si>
    <t>São Pedro do Sul - RS</t>
  </si>
  <si>
    <t>São Sebastião do Caí - RS</t>
  </si>
  <si>
    <t>São Sepé - RS</t>
  </si>
  <si>
    <t>São Valentim - RS</t>
  </si>
  <si>
    <t>São Valentim do Sul - RS</t>
  </si>
  <si>
    <t>São Valério do Sul - RS</t>
  </si>
  <si>
    <t>São Vendelino - RS</t>
  </si>
  <si>
    <t>São Vicente do Sul - RS</t>
  </si>
  <si>
    <t>Sapiranga - RS</t>
  </si>
  <si>
    <t>Sapucaia do Sul - RS</t>
  </si>
  <si>
    <t>Sarandi - RS</t>
  </si>
  <si>
    <t>Seberi - RS</t>
  </si>
  <si>
    <t>Sede Nova - RS</t>
  </si>
  <si>
    <t>Segredo - RS</t>
  </si>
  <si>
    <t>Selbach - RS</t>
  </si>
  <si>
    <t>Senador Salgado Filho - RS</t>
  </si>
  <si>
    <t>Sentinela do Sul - RS</t>
  </si>
  <si>
    <t>Serafina Corrêa - RS</t>
  </si>
  <si>
    <t>Sério - RS</t>
  </si>
  <si>
    <t>Sertão - RS</t>
  </si>
  <si>
    <t>Sertão Santana - RS</t>
  </si>
  <si>
    <t>Sete de Setembro - RS</t>
  </si>
  <si>
    <t>Severiano de Almeida - RS</t>
  </si>
  <si>
    <t>Silveira Martins - RS</t>
  </si>
  <si>
    <t>Sinimbu - RS</t>
  </si>
  <si>
    <t>Sobradinho - RS</t>
  </si>
  <si>
    <t>Tabaí - RS</t>
  </si>
  <si>
    <t>Tapejara - RS</t>
  </si>
  <si>
    <t>Tapera - RS</t>
  </si>
  <si>
    <t>Tapes - RS</t>
  </si>
  <si>
    <t>Taquara - RS</t>
  </si>
  <si>
    <t>Taquari - RS</t>
  </si>
  <si>
    <t>Taquaruçu do Sul - RS</t>
  </si>
  <si>
    <t>Tavares - RS</t>
  </si>
  <si>
    <t>Tenente Portela - RS</t>
  </si>
  <si>
    <t>Terra de Areia - RS</t>
  </si>
  <si>
    <t>Teutônia - RS</t>
  </si>
  <si>
    <t>Tio Hugo - RS</t>
  </si>
  <si>
    <t>Tiradentes do Sul - RS</t>
  </si>
  <si>
    <t>Toropi - RS</t>
  </si>
  <si>
    <t>Torres - RS</t>
  </si>
  <si>
    <t>Tramandaí - RS</t>
  </si>
  <si>
    <t>Travesseiro - RS</t>
  </si>
  <si>
    <t>Três Arroios - RS</t>
  </si>
  <si>
    <t>Três Cachoeiras - RS</t>
  </si>
  <si>
    <t>Três Coroas - RS</t>
  </si>
  <si>
    <t>Três de Maio - RS</t>
  </si>
  <si>
    <t>Três Forquilhas - RS</t>
  </si>
  <si>
    <t>Três Palmeiras - RS</t>
  </si>
  <si>
    <t>Trindade do Sul - RS</t>
  </si>
  <si>
    <t>Triunfo - RS</t>
  </si>
  <si>
    <t>Tucunduva - RS</t>
  </si>
  <si>
    <t>Tunas - RS</t>
  </si>
  <si>
    <t>Tupanci do Sul - RS</t>
  </si>
  <si>
    <t>Tupanciretã - RS</t>
  </si>
  <si>
    <t>Tupandi - RS</t>
  </si>
  <si>
    <t>Tuparendi - RS</t>
  </si>
  <si>
    <t>Turuçu - RS</t>
  </si>
  <si>
    <t>Ubiretama - RS</t>
  </si>
  <si>
    <t>União da Serra - RS</t>
  </si>
  <si>
    <t>Unistalda - RS</t>
  </si>
  <si>
    <t>Uruguaiana - RS</t>
  </si>
  <si>
    <t>Vale Verde - RS</t>
  </si>
  <si>
    <t>Vale do Sol - RS</t>
  </si>
  <si>
    <t>Vale Real - RS</t>
  </si>
  <si>
    <t>Vanini - RS</t>
  </si>
  <si>
    <t>Venâncio Aires - RS</t>
  </si>
  <si>
    <t>Vera Cruz - RS</t>
  </si>
  <si>
    <t>Veranópolis - RS</t>
  </si>
  <si>
    <t>Vespasiano Correa - RS</t>
  </si>
  <si>
    <t>Viadutos - RS</t>
  </si>
  <si>
    <t>Viamão - RS</t>
  </si>
  <si>
    <t>Vicente Dutra - RS</t>
  </si>
  <si>
    <t>Victor Graeff - RS</t>
  </si>
  <si>
    <t>Vila Flores - RS</t>
  </si>
  <si>
    <t>Vila Lângaro - RS</t>
  </si>
  <si>
    <t>Vila Maria - RS</t>
  </si>
  <si>
    <t>Vila Nova do Sul - RS</t>
  </si>
  <si>
    <t>Vista Alegre - RS</t>
  </si>
  <si>
    <t>Vista Alegre do Prata - RS</t>
  </si>
  <si>
    <t>Vista Gaúcha - RS</t>
  </si>
  <si>
    <t>Vitória das Missões - RS</t>
  </si>
  <si>
    <t>Westfalia - RS</t>
  </si>
  <si>
    <t>Xangri-lá - RS</t>
  </si>
  <si>
    <t>Produção em mil litros</t>
  </si>
  <si>
    <t>2007/2002</t>
  </si>
  <si>
    <t>2007/02</t>
  </si>
  <si>
    <t>YI</t>
  </si>
  <si>
    <t>ZI</t>
  </si>
  <si>
    <t>G=</t>
  </si>
  <si>
    <t>Microrregiões</t>
  </si>
  <si>
    <t>Prod de leite</t>
  </si>
  <si>
    <t>Pi</t>
  </si>
  <si>
    <t>GL</t>
  </si>
  <si>
    <t>Variável = Valor da produção</t>
  </si>
  <si>
    <t>Tipo de produto = Leite</t>
  </si>
  <si>
    <t>1990 (Mil Cruzeiros)</t>
  </si>
  <si>
    <t>1996 (Mil Reais)</t>
  </si>
  <si>
    <t>2000 (Mil Reais)</t>
  </si>
  <si>
    <t>2005 (Mil Reais)</t>
  </si>
  <si>
    <t>2007 (Mil Reais)</t>
  </si>
  <si>
    <t>Cachoeira do Sul</t>
  </si>
  <si>
    <t> Camaquã</t>
  </si>
  <si>
    <t> Campanha Central</t>
  </si>
  <si>
    <t> Campanha Meridional</t>
  </si>
  <si>
    <t> Campanha Ocidental</t>
  </si>
  <si>
    <t> Carazinho</t>
  </si>
  <si>
    <t> Caxias do Sul</t>
  </si>
  <si>
    <t> Cerro Largo</t>
  </si>
  <si>
    <t> Cruz Alta</t>
  </si>
  <si>
    <t> Erechim</t>
  </si>
  <si>
    <t> Frederico Westphalen</t>
  </si>
  <si>
    <t> Gramado-Canela</t>
  </si>
  <si>
    <t> Guaporé</t>
  </si>
  <si>
    <t> Ijuí</t>
  </si>
  <si>
    <t> Jaguarão</t>
  </si>
  <si>
    <t> Lajeado-Estrela</t>
  </si>
  <si>
    <t> Litoral Lagunar</t>
  </si>
  <si>
    <t> Montenegro</t>
  </si>
  <si>
    <t> Não-Me-Toque</t>
  </si>
  <si>
    <t> Osório</t>
  </si>
  <si>
    <t> Passo Fundo</t>
  </si>
  <si>
    <t> Pelotas</t>
  </si>
  <si>
    <t> Porto Alegre</t>
  </si>
  <si>
    <t> Restinga Seca</t>
  </si>
  <si>
    <t> Sananduva</t>
  </si>
  <si>
    <t> Santa Cruz do Sul</t>
  </si>
  <si>
    <t> Santa Maria</t>
  </si>
  <si>
    <t> Santa Rosa</t>
  </si>
  <si>
    <t> Santiago</t>
  </si>
  <si>
    <t> Santo Ângelo</t>
  </si>
  <si>
    <t> São Jerônimo</t>
  </si>
  <si>
    <t> Serras de Sudeste</t>
  </si>
  <si>
    <t> Soledade</t>
  </si>
  <si>
    <t> Três Passos</t>
  </si>
  <si>
    <t> Vacaria</t>
  </si>
  <si>
    <t>microrregiões</t>
  </si>
  <si>
    <t>Rio Grande do sul</t>
  </si>
  <si>
    <t>Camaquã</t>
  </si>
  <si>
    <t>QL 1990</t>
  </si>
  <si>
    <t>QL 1996</t>
  </si>
  <si>
    <t>QL 2000</t>
  </si>
  <si>
    <t>QL 2005</t>
  </si>
  <si>
    <t>Vacas ordenhadas (cabeça)</t>
  </si>
  <si>
    <t>Produtividade</t>
  </si>
  <si>
    <t>Tabela 74 - Produção de origem animal por tipo de produto</t>
  </si>
  <si>
    <t>Variável = Produção de origem animal (Mil litros)</t>
  </si>
  <si>
    <t>Brasil e Região Geográfica</t>
  </si>
  <si>
    <t>Brasil</t>
  </si>
  <si>
    <t>Norte</t>
  </si>
  <si>
    <t>Nordeste</t>
  </si>
  <si>
    <t>Sudeste</t>
  </si>
  <si>
    <t>Sul</t>
  </si>
  <si>
    <t>Centro-Oeste</t>
  </si>
  <si>
    <t>2007/1999</t>
  </si>
  <si>
    <t>Santa Catarina</t>
  </si>
  <si>
    <t>Paraná</t>
  </si>
  <si>
    <t>Tabela 94 - Vacas ordenhadas</t>
  </si>
  <si>
    <t>Variável = Vacas ordenhadas (Cabeças)</t>
  </si>
  <si>
    <t>Brasil e Unidade da Federação</t>
  </si>
  <si>
    <t>Rondônia</t>
  </si>
  <si>
    <t>Acre</t>
  </si>
  <si>
    <t>Amazonas</t>
  </si>
  <si>
    <t>Roraima</t>
  </si>
  <si>
    <t>Pará</t>
  </si>
  <si>
    <t>Amapá</t>
  </si>
  <si>
    <t>Tocantins</t>
  </si>
  <si>
    <t>Maranhão</t>
  </si>
  <si>
    <t>Piauí</t>
  </si>
  <si>
    <t>Ceará</t>
  </si>
  <si>
    <t>Rio Grande do Norte</t>
  </si>
  <si>
    <t>Paraíba</t>
  </si>
  <si>
    <t>Pernambuco</t>
  </si>
  <si>
    <t>Alagoas</t>
  </si>
  <si>
    <t>Sergipe</t>
  </si>
  <si>
    <t>Bahia</t>
  </si>
  <si>
    <t>Minas Gerais</t>
  </si>
  <si>
    <t>Espírito Santo</t>
  </si>
  <si>
    <t>Rio de Janeiro</t>
  </si>
  <si>
    <t>Guanabara</t>
  </si>
  <si>
    <t>São Paulo</t>
  </si>
  <si>
    <t>Mato Grosso do Sul</t>
  </si>
  <si>
    <t>Mato Grosso</t>
  </si>
  <si>
    <t>Goiás</t>
  </si>
  <si>
    <t>Distrito Federal</t>
  </si>
  <si>
    <t>produtividade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</si>
</sst>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0.000"/>
    <numFmt numFmtId="165" formatCode="_-* #,##0_-;\-* #,##0_-;_-* &quot;-&quot;??_-;_-@_-"/>
    <numFmt numFmtId="166" formatCode="#,##0.0000"/>
  </numFmts>
  <fonts count="1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i/>
      <sz val="8"/>
      <color theme="1"/>
      <name val="Verdana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Calibri"/>
      <family val="2"/>
    </font>
    <font>
      <b/>
      <sz val="8"/>
      <color rgb="FFFFFFFF"/>
      <name val="Verdana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DF3F8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9E9E9"/>
        <bgColor indexed="64"/>
      </patternFill>
    </fill>
    <fill>
      <patternFill patternType="solid">
        <fgColor rgb="FFD9EC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5E98C4"/>
        <bgColor indexed="64"/>
      </patternFill>
    </fill>
  </fills>
  <borders count="19">
    <border>
      <left/>
      <right/>
      <top/>
      <bottom/>
      <diagonal/>
    </border>
    <border>
      <left style="thin">
        <color rgb="FF5E98C4"/>
      </left>
      <right style="thin">
        <color rgb="FF5E98C4"/>
      </right>
      <top style="thin">
        <color rgb="FF5E98C4"/>
      </top>
      <bottom style="thin">
        <color rgb="FF5E98C4"/>
      </bottom>
      <diagonal/>
    </border>
    <border>
      <left style="thin">
        <color rgb="FF5E98C4"/>
      </left>
      <right style="thin">
        <color rgb="FF5E98C4"/>
      </right>
      <top style="thin">
        <color rgb="FF5E98C4"/>
      </top>
      <bottom/>
      <diagonal/>
    </border>
    <border>
      <left style="thin">
        <color rgb="FF5E98C4"/>
      </left>
      <right style="thin">
        <color rgb="FF5E98C4"/>
      </right>
      <top/>
      <bottom style="thin">
        <color rgb="FF5E98C4"/>
      </bottom>
      <diagonal/>
    </border>
    <border>
      <left style="thin">
        <color rgb="FF5E98C4"/>
      </left>
      <right/>
      <top style="thin">
        <color rgb="FF5E98C4"/>
      </top>
      <bottom style="thin">
        <color rgb="FF5E98C4"/>
      </bottom>
      <diagonal/>
    </border>
    <border>
      <left/>
      <right/>
      <top style="thin">
        <color rgb="FF5E98C4"/>
      </top>
      <bottom style="thin">
        <color rgb="FF5E98C4"/>
      </bottom>
      <diagonal/>
    </border>
    <border>
      <left/>
      <right style="thin">
        <color rgb="FF5E98C4"/>
      </right>
      <top style="thin">
        <color rgb="FF5E98C4"/>
      </top>
      <bottom style="thin">
        <color rgb="FF5E98C4"/>
      </bottom>
      <diagonal/>
    </border>
    <border>
      <left/>
      <right/>
      <top style="thin">
        <color rgb="FF5E98C4"/>
      </top>
      <bottom/>
      <diagonal/>
    </border>
    <border>
      <left/>
      <right/>
      <top/>
      <bottom style="thin">
        <color rgb="FF000094"/>
      </bottom>
      <diagonal/>
    </border>
    <border>
      <left/>
      <right/>
      <top style="thin">
        <color rgb="FF000094"/>
      </top>
      <bottom/>
      <diagonal/>
    </border>
    <border>
      <left style="thin">
        <color rgb="FF5E98C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82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right" wrapText="1"/>
    </xf>
    <xf numFmtId="0" fontId="0" fillId="0" borderId="8" xfId="0" applyBorder="1"/>
    <xf numFmtId="3" fontId="1" fillId="5" borderId="1" xfId="0" applyNumberFormat="1" applyFont="1" applyFill="1" applyBorder="1" applyAlignment="1">
      <alignment horizontal="right" wrapText="1"/>
    </xf>
    <xf numFmtId="3" fontId="1" fillId="6" borderId="1" xfId="0" applyNumberFormat="1" applyFont="1" applyFill="1" applyBorder="1" applyAlignment="1">
      <alignment horizontal="right" wrapText="1"/>
    </xf>
    <xf numFmtId="3" fontId="1" fillId="7" borderId="1" xfId="0" applyNumberFormat="1" applyFont="1" applyFill="1" applyBorder="1" applyAlignment="1">
      <alignment horizontal="right" wrapText="1"/>
    </xf>
    <xf numFmtId="3" fontId="1" fillId="8" borderId="1" xfId="0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4" fontId="1" fillId="2" borderId="0" xfId="0" applyNumberFormat="1" applyFont="1" applyFill="1" applyBorder="1" applyAlignment="1">
      <alignment horizontal="right" wrapText="1"/>
    </xf>
    <xf numFmtId="4" fontId="0" fillId="0" borderId="0" xfId="0" applyNumberFormat="1"/>
    <xf numFmtId="4" fontId="4" fillId="0" borderId="0" xfId="0" applyNumberFormat="1" applyFont="1"/>
    <xf numFmtId="4" fontId="4" fillId="2" borderId="10" xfId="0" applyNumberFormat="1" applyFont="1" applyFill="1" applyBorder="1" applyAlignment="1">
      <alignment horizontal="right" wrapText="1"/>
    </xf>
    <xf numFmtId="4" fontId="4" fillId="2" borderId="0" xfId="0" applyNumberFormat="1" applyFont="1" applyFill="1" applyBorder="1" applyAlignment="1">
      <alignment horizontal="right" wrapText="1"/>
    </xf>
    <xf numFmtId="4" fontId="4" fillId="2" borderId="0" xfId="0" applyNumberFormat="1" applyFont="1" applyFill="1" applyAlignment="1">
      <alignment horizontal="right" wrapText="1"/>
    </xf>
    <xf numFmtId="4" fontId="4" fillId="9" borderId="10" xfId="0" applyNumberFormat="1" applyFont="1" applyFill="1" applyBorder="1"/>
    <xf numFmtId="4" fontId="4" fillId="9" borderId="0" xfId="0" applyNumberFormat="1" applyFont="1" applyFill="1" applyBorder="1"/>
    <xf numFmtId="4" fontId="0" fillId="9" borderId="0" xfId="0" applyNumberFormat="1" applyFill="1"/>
    <xf numFmtId="0" fontId="1" fillId="2" borderId="1" xfId="0" applyFont="1" applyFill="1" applyBorder="1" applyAlignment="1">
      <alignment horizontal="right" wrapText="1"/>
    </xf>
    <xf numFmtId="2" fontId="0" fillId="0" borderId="0" xfId="0" applyNumberFormat="1"/>
    <xf numFmtId="0" fontId="0" fillId="0" borderId="0" xfId="0" applyAlignment="1">
      <alignment horizontal="right"/>
    </xf>
    <xf numFmtId="4" fontId="1" fillId="2" borderId="10" xfId="0" applyNumberFormat="1" applyFont="1" applyFill="1" applyBorder="1" applyAlignment="1">
      <alignment horizontal="right" wrapText="1"/>
    </xf>
    <xf numFmtId="3" fontId="0" fillId="0" borderId="0" xfId="0" applyNumberFormat="1"/>
    <xf numFmtId="3" fontId="1" fillId="2" borderId="0" xfId="0" applyNumberFormat="1" applyFont="1" applyFill="1" applyBorder="1" applyAlignment="1">
      <alignment horizontal="right" wrapText="1"/>
    </xf>
    <xf numFmtId="164" fontId="0" fillId="0" borderId="0" xfId="0" applyNumberFormat="1"/>
    <xf numFmtId="164" fontId="0" fillId="5" borderId="11" xfId="0" applyNumberFormat="1" applyFill="1" applyBorder="1"/>
    <xf numFmtId="164" fontId="0" fillId="5" borderId="0" xfId="0" applyNumberFormat="1" applyFill="1"/>
    <xf numFmtId="2" fontId="0" fillId="0" borderId="11" xfId="0" applyNumberForma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6" fillId="0" borderId="0" xfId="2" applyAlignment="1" applyProtection="1">
      <alignment horizontal="left" wrapText="1"/>
    </xf>
    <xf numFmtId="0" fontId="6" fillId="10" borderId="0" xfId="2" applyFill="1" applyAlignment="1" applyProtection="1">
      <alignment horizontal="left" wrapText="1"/>
    </xf>
    <xf numFmtId="0" fontId="0" fillId="0" borderId="0" xfId="0" applyAlignment="1">
      <alignment wrapText="1"/>
    </xf>
    <xf numFmtId="3" fontId="7" fillId="0" borderId="0" xfId="0" applyNumberFormat="1" applyFont="1" applyAlignment="1">
      <alignment horizontal="right" wrapText="1"/>
    </xf>
    <xf numFmtId="3" fontId="7" fillId="10" borderId="0" xfId="0" applyNumberFormat="1" applyFont="1" applyFill="1" applyAlignment="1">
      <alignment horizontal="right" wrapText="1"/>
    </xf>
    <xf numFmtId="0" fontId="7" fillId="11" borderId="0" xfId="0" applyFont="1" applyFill="1" applyAlignment="1">
      <alignment wrapText="1"/>
    </xf>
    <xf numFmtId="43" fontId="8" fillId="0" borderId="0" xfId="1" applyFont="1"/>
    <xf numFmtId="165" fontId="8" fillId="0" borderId="0" xfId="1" applyNumberFormat="1" applyFont="1"/>
    <xf numFmtId="3" fontId="7" fillId="0" borderId="0" xfId="0" applyNumberFormat="1" applyFont="1"/>
    <xf numFmtId="0" fontId="0" fillId="0" borderId="18" xfId="0" applyBorder="1"/>
    <xf numFmtId="0" fontId="0" fillId="0" borderId="0" xfId="0" applyFont="1"/>
    <xf numFmtId="0" fontId="9" fillId="0" borderId="0" xfId="2" applyFont="1" applyAlignment="1" applyProtection="1">
      <alignment horizontal="left" wrapText="1"/>
    </xf>
    <xf numFmtId="0" fontId="9" fillId="10" borderId="0" xfId="2" applyFont="1" applyFill="1" applyAlignment="1" applyProtection="1">
      <alignment horizontal="left" wrapText="1"/>
    </xf>
    <xf numFmtId="4" fontId="0" fillId="0" borderId="18" xfId="0" applyNumberFormat="1" applyBorder="1"/>
    <xf numFmtId="9" fontId="0" fillId="0" borderId="18" xfId="0" applyNumberFormat="1" applyBorder="1"/>
    <xf numFmtId="165" fontId="8" fillId="0" borderId="0" xfId="0" applyNumberFormat="1" applyFont="1"/>
    <xf numFmtId="4" fontId="0" fillId="5" borderId="18" xfId="0" applyNumberFormat="1" applyFill="1" applyBorder="1"/>
    <xf numFmtId="2" fontId="0" fillId="5" borderId="0" xfId="0" applyNumberFormat="1" applyFill="1"/>
    <xf numFmtId="4" fontId="1" fillId="2" borderId="0" xfId="0" applyNumberFormat="1" applyFont="1" applyFill="1" applyAlignment="1">
      <alignment horizontal="right" wrapText="1"/>
    </xf>
    <xf numFmtId="0" fontId="0" fillId="0" borderId="10" xfId="0" applyBorder="1"/>
    <xf numFmtId="0" fontId="2" fillId="5" borderId="1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center" vertical="center" wrapText="1"/>
    </xf>
    <xf numFmtId="166" fontId="0" fillId="0" borderId="0" xfId="0" applyNumberFormat="1"/>
    <xf numFmtId="166" fontId="0" fillId="5" borderId="0" xfId="0" applyNumberFormat="1" applyFill="1"/>
    <xf numFmtId="0" fontId="0" fillId="5" borderId="0" xfId="0" applyFill="1"/>
    <xf numFmtId="0" fontId="0" fillId="9" borderId="0" xfId="0" applyFill="1"/>
    <xf numFmtId="0" fontId="2" fillId="9" borderId="1" xfId="0" applyFont="1" applyFill="1" applyBorder="1" applyAlignment="1">
      <alignment horizontal="left" vertical="center" wrapText="1"/>
    </xf>
    <xf numFmtId="0" fontId="0" fillId="7" borderId="0" xfId="0" applyFill="1"/>
    <xf numFmtId="0" fontId="2" fillId="3" borderId="0" xfId="0" applyFont="1" applyFill="1" applyBorder="1" applyAlignment="1">
      <alignment horizontal="center" vertical="center" wrapText="1"/>
    </xf>
    <xf numFmtId="166" fontId="1" fillId="12" borderId="1" xfId="0" applyNumberFormat="1" applyFont="1" applyFill="1" applyBorder="1" applyAlignment="1">
      <alignment horizontal="right" wrapText="1"/>
    </xf>
    <xf numFmtId="0" fontId="0" fillId="2" borderId="0" xfId="0" applyFill="1" applyAlignment="1">
      <alignment vertical="top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1" fillId="2" borderId="0" xfId="0" applyFont="1" applyFill="1" applyAlignment="1">
      <alignment vertical="top" wrapText="1"/>
    </xf>
    <xf numFmtId="0" fontId="1" fillId="2" borderId="0" xfId="0" applyFont="1" applyFill="1" applyAlignment="1">
      <alignment wrapText="1"/>
    </xf>
    <xf numFmtId="0" fontId="10" fillId="13" borderId="4" xfId="0" applyFont="1" applyFill="1" applyBorder="1" applyAlignment="1">
      <alignment horizontal="center" vertical="center" wrapText="1"/>
    </xf>
    <xf numFmtId="0" fontId="10" fillId="13" borderId="5" xfId="0" applyFont="1" applyFill="1" applyBorder="1" applyAlignment="1">
      <alignment horizontal="center" vertical="center" wrapText="1"/>
    </xf>
    <xf numFmtId="0" fontId="10" fillId="13" borderId="6" xfId="0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worksheet" Target="worksheets/sheet12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6.xml"/><Relationship Id="rId12" Type="http://schemas.openxmlformats.org/officeDocument/2006/relationships/worksheet" Target="worksheets/sheet11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worksheet" Target="worksheets/sheet10.xml"/><Relationship Id="rId5" Type="http://schemas.openxmlformats.org/officeDocument/2006/relationships/worksheet" Target="worksheets/sheet4.xml"/><Relationship Id="rId15" Type="http://schemas.openxmlformats.org/officeDocument/2006/relationships/worksheet" Target="worksheets/sheet14.xml"/><Relationship Id="rId10" Type="http://schemas.openxmlformats.org/officeDocument/2006/relationships/worksheet" Target="worksheets/sheet9.xml"/><Relationship Id="rId19" Type="http://schemas.openxmlformats.org/officeDocument/2006/relationships/sharedStrings" Target="sharedStrings.xml"/><Relationship Id="rId4" Type="http://schemas.openxmlformats.org/officeDocument/2006/relationships/chartsheet" Target="chartsheets/sheet1.xml"/><Relationship Id="rId9" Type="http://schemas.openxmlformats.org/officeDocument/2006/relationships/worksheet" Target="worksheets/sheet8.xml"/><Relationship Id="rId14" Type="http://schemas.openxmlformats.org/officeDocument/2006/relationships/worksheet" Target="worksheets/sheet13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1"/>
  <c:chart>
    <c:autoTitleDeleted val="1"/>
    <c:plotArea>
      <c:layout/>
      <c:lineChart>
        <c:grouping val="standard"/>
        <c:ser>
          <c:idx val="0"/>
          <c:order val="0"/>
          <c:tx>
            <c:strRef>
              <c:f>'programa do gini'!$H$12</c:f>
              <c:strCache>
                <c:ptCount val="1"/>
                <c:pt idx="0">
                  <c:v>GL</c:v>
                </c:pt>
              </c:strCache>
            </c:strRef>
          </c:tx>
          <c:spPr>
            <a:ln>
              <a:solidFill>
                <a:sysClr val="windowText" lastClr="000000"/>
              </a:solidFill>
              <a:prstDash val="dash"/>
            </a:ln>
          </c:spPr>
          <c:marker>
            <c:spPr>
              <a:ln>
                <a:solidFill>
                  <a:sysClr val="windowText" lastClr="000000"/>
                </a:solidFill>
                <a:prstDash val="dash"/>
              </a:ln>
            </c:spPr>
          </c:marker>
          <c:cat>
            <c:numRef>
              <c:f>'programa do gini'!$I$11:$M$11</c:f>
              <c:numCache>
                <c:formatCode>General</c:formatCode>
                <c:ptCount val="5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2007</c:v>
                </c:pt>
              </c:numCache>
            </c:numRef>
          </c:cat>
          <c:val>
            <c:numRef>
              <c:f>'programa do gini'!$I$12:$M$12</c:f>
              <c:numCache>
                <c:formatCode>General</c:formatCode>
                <c:ptCount val="5"/>
                <c:pt idx="0">
                  <c:v>0.33</c:v>
                </c:pt>
                <c:pt idx="1">
                  <c:v>0.35</c:v>
                </c:pt>
                <c:pt idx="2">
                  <c:v>0.41</c:v>
                </c:pt>
                <c:pt idx="3">
                  <c:v>0.46</c:v>
                </c:pt>
                <c:pt idx="4">
                  <c:v>0.47</c:v>
                </c:pt>
              </c:numCache>
            </c:numRef>
          </c:val>
        </c:ser>
        <c:marker val="1"/>
        <c:axId val="98738560"/>
        <c:axId val="98740480"/>
      </c:lineChart>
      <c:catAx>
        <c:axId val="98738560"/>
        <c:scaling>
          <c:orientation val="minMax"/>
        </c:scaling>
        <c:axPos val="b"/>
        <c:numFmt formatCode="General" sourceLinked="1"/>
        <c:majorTickMark val="none"/>
        <c:tickLblPos val="nextTo"/>
        <c:crossAx val="98740480"/>
        <c:crosses val="autoZero"/>
        <c:auto val="1"/>
        <c:lblAlgn val="ctr"/>
        <c:lblOffset val="100"/>
      </c:catAx>
      <c:valAx>
        <c:axId val="9874048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400" b="0"/>
                </a:pPr>
                <a:r>
                  <a:rPr lang="pt-BR" sz="1400" b="0"/>
                  <a:t>Gini locacional</a:t>
                </a:r>
              </a:p>
            </c:rich>
          </c:tx>
          <c:layout/>
        </c:title>
        <c:numFmt formatCode="General" sourceLinked="1"/>
        <c:majorTickMark val="none"/>
        <c:tickLblPos val="nextTo"/>
        <c:txPr>
          <a:bodyPr/>
          <a:lstStyle/>
          <a:p>
            <a:pPr>
              <a:defRPr sz="1200"/>
            </a:pPr>
            <a:endParaRPr lang="pt-BR"/>
          </a:p>
        </c:txPr>
        <c:crossAx val="987385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200"/>
            </a:pPr>
            <a:endParaRPr lang="pt-BR"/>
          </a:p>
        </c:txPr>
      </c:dTable>
    </c:plotArea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94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3" Type="http://schemas.openxmlformats.org/officeDocument/2006/relationships/image" Target="../media/image4.emf"/><Relationship Id="rId7" Type="http://schemas.openxmlformats.org/officeDocument/2006/relationships/image" Target="../media/image8.emf"/><Relationship Id="rId12" Type="http://schemas.openxmlformats.org/officeDocument/2006/relationships/image" Target="../media/image13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image" Target="../media/image7.emf"/><Relationship Id="rId11" Type="http://schemas.openxmlformats.org/officeDocument/2006/relationships/image" Target="../media/image12.emf"/><Relationship Id="rId5" Type="http://schemas.openxmlformats.org/officeDocument/2006/relationships/image" Target="../media/image6.emf"/><Relationship Id="rId10" Type="http://schemas.openxmlformats.org/officeDocument/2006/relationships/image" Target="../media/image11.emf"/><Relationship Id="rId4" Type="http://schemas.openxmlformats.org/officeDocument/2006/relationships/image" Target="../media/image5.emf"/><Relationship Id="rId9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" y="1"/>
    <xdr:ext cx="5611716" cy="2318132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38</xdr:row>
      <xdr:rowOff>0</xdr:rowOff>
    </xdr:from>
    <xdr:to>
      <xdr:col>1</xdr:col>
      <xdr:colOff>28575</xdr:colOff>
      <xdr:row>38</xdr:row>
      <xdr:rowOff>9525</xdr:rowOff>
    </xdr:to>
    <xdr:pic>
      <xdr:nvPicPr>
        <xdr:cNvPr id="1025" name="Picture 1" descr="http://www.fee.rs.gov.br/feedados/Images/invi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048500"/>
          <a:ext cx="1905000" cy="95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38</xdr:row>
      <xdr:rowOff>0</xdr:rowOff>
    </xdr:from>
    <xdr:to>
      <xdr:col>7</xdr:col>
      <xdr:colOff>285750</xdr:colOff>
      <xdr:row>38</xdr:row>
      <xdr:rowOff>9525</xdr:rowOff>
    </xdr:to>
    <xdr:pic>
      <xdr:nvPicPr>
        <xdr:cNvPr id="1026" name="Picture 2" descr="http://www.fee.rs.gov.br/feedados/Images/invi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05225" y="7048500"/>
          <a:ext cx="2228850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3</xdr:col>
      <xdr:colOff>590550</xdr:colOff>
      <xdr:row>38</xdr:row>
      <xdr:rowOff>9525</xdr:rowOff>
    </xdr:to>
    <xdr:pic>
      <xdr:nvPicPr>
        <xdr:cNvPr id="1028" name="Picture 4" descr="http://www.fee.rs.gov.br/feedados/Images/invi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76425" y="7048500"/>
          <a:ext cx="2362200" cy="95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4</xdr:col>
      <xdr:colOff>533400</xdr:colOff>
      <xdr:row>38</xdr:row>
      <xdr:rowOff>9525</xdr:rowOff>
    </xdr:to>
    <xdr:pic>
      <xdr:nvPicPr>
        <xdr:cNvPr id="1029" name="Picture 5" descr="http://www.fee.rs.gov.br/feedados/Images/invi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86025" y="7048500"/>
          <a:ext cx="2362200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6</xdr:col>
      <xdr:colOff>123825</xdr:colOff>
      <xdr:row>38</xdr:row>
      <xdr:rowOff>9525</xdr:rowOff>
    </xdr:to>
    <xdr:pic>
      <xdr:nvPicPr>
        <xdr:cNvPr id="1031" name="Picture 7" descr="http://www.fee.rs.gov.br/feedados/Images/invi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52775" y="7048500"/>
          <a:ext cx="2343150" cy="95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361950</xdr:colOff>
      <xdr:row>14</xdr:row>
      <xdr:rowOff>142875</xdr:rowOff>
    </xdr:from>
    <xdr:to>
      <xdr:col>11</xdr:col>
      <xdr:colOff>447675</xdr:colOff>
      <xdr:row>14</xdr:row>
      <xdr:rowOff>152400</xdr:rowOff>
    </xdr:to>
    <xdr:pic>
      <xdr:nvPicPr>
        <xdr:cNvPr id="1056" name="Picture 32" descr="http://www.fee.rs.gov.br/feedados/Images/invi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48550" y="2809875"/>
          <a:ext cx="2362200" cy="95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12</xdr:col>
      <xdr:colOff>304800</xdr:colOff>
      <xdr:row>8</xdr:row>
      <xdr:rowOff>9525</xdr:rowOff>
    </xdr:to>
    <xdr:pic>
      <xdr:nvPicPr>
        <xdr:cNvPr id="1057" name="Picture 33" descr="http://www.fee.rs.gov.br/feedados/Images/invi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72325" y="1524000"/>
          <a:ext cx="2362200" cy="95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12</xdr:row>
      <xdr:rowOff>0</xdr:rowOff>
    </xdr:from>
    <xdr:to>
      <xdr:col>10</xdr:col>
      <xdr:colOff>561975</xdr:colOff>
      <xdr:row>12</xdr:row>
      <xdr:rowOff>9525</xdr:rowOff>
    </xdr:to>
    <xdr:pic>
      <xdr:nvPicPr>
        <xdr:cNvPr id="1079" name="Picture 55" descr="http://www.fee.rs.gov.br/feedados/Images/invi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72300" y="2286000"/>
          <a:ext cx="2228850" cy="95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javascript:expandeMICRO('13','Guapor&#233;')" TargetMode="External"/><Relationship Id="rId18" Type="http://schemas.openxmlformats.org/officeDocument/2006/relationships/hyperlink" Target="javascript:expandeMICRO('8','Montenegro')" TargetMode="External"/><Relationship Id="rId26" Type="http://schemas.openxmlformats.org/officeDocument/2006/relationships/hyperlink" Target="javascript:expandeMICRO('5','Santa%20Cruz%20do%20Sul')" TargetMode="External"/><Relationship Id="rId39" Type="http://schemas.openxmlformats.org/officeDocument/2006/relationships/control" Target="../activeX/activeX2.xml"/><Relationship Id="rId21" Type="http://schemas.openxmlformats.org/officeDocument/2006/relationships/hyperlink" Target="javascript:expandeMICRO('22','Passo%20Fundo')" TargetMode="External"/><Relationship Id="rId34" Type="http://schemas.openxmlformats.org/officeDocument/2006/relationships/hyperlink" Target="javascript:expandeMICRO('27','Tr&#234;s%20Passos')" TargetMode="External"/><Relationship Id="rId42" Type="http://schemas.openxmlformats.org/officeDocument/2006/relationships/control" Target="../activeX/activeX5.xml"/><Relationship Id="rId47" Type="http://schemas.openxmlformats.org/officeDocument/2006/relationships/control" Target="../activeX/activeX10.xml"/><Relationship Id="rId50" Type="http://schemas.openxmlformats.org/officeDocument/2006/relationships/control" Target="../activeX/activeX13.xml"/><Relationship Id="rId55" Type="http://schemas.openxmlformats.org/officeDocument/2006/relationships/control" Target="../activeX/activeX18.xml"/><Relationship Id="rId63" Type="http://schemas.openxmlformats.org/officeDocument/2006/relationships/control" Target="../activeX/activeX26.xml"/><Relationship Id="rId68" Type="http://schemas.openxmlformats.org/officeDocument/2006/relationships/control" Target="../activeX/activeX31.xml"/><Relationship Id="rId76" Type="http://schemas.openxmlformats.org/officeDocument/2006/relationships/control" Target="../activeX/activeX39.xml"/><Relationship Id="rId7" Type="http://schemas.openxmlformats.org/officeDocument/2006/relationships/hyperlink" Target="javascript:expandeMICRO('12','Caxias%20do%20Sul')" TargetMode="External"/><Relationship Id="rId71" Type="http://schemas.openxmlformats.org/officeDocument/2006/relationships/control" Target="../activeX/activeX34.xml"/><Relationship Id="rId2" Type="http://schemas.openxmlformats.org/officeDocument/2006/relationships/hyperlink" Target="javascript:expandeMICRO('6','Camaqu&#227;')" TargetMode="External"/><Relationship Id="rId16" Type="http://schemas.openxmlformats.org/officeDocument/2006/relationships/hyperlink" Target="javascript:expandeMICRO('4','Lajeado-Estrela')" TargetMode="External"/><Relationship Id="rId29" Type="http://schemas.openxmlformats.org/officeDocument/2006/relationships/hyperlink" Target="javascript:expandeMICRO('2','Santiago')" TargetMode="External"/><Relationship Id="rId11" Type="http://schemas.openxmlformats.org/officeDocument/2006/relationships/hyperlink" Target="javascript:expandeMICRO('19','Frederico%20Westphalen')" TargetMode="External"/><Relationship Id="rId24" Type="http://schemas.openxmlformats.org/officeDocument/2006/relationships/hyperlink" Target="javascript:expandeMICRO('35','Restinga%20Seca')" TargetMode="External"/><Relationship Id="rId32" Type="http://schemas.openxmlformats.org/officeDocument/2006/relationships/hyperlink" Target="javascript:expandeMICRO('31','Serras%20de%20Sudeste')" TargetMode="External"/><Relationship Id="rId37" Type="http://schemas.openxmlformats.org/officeDocument/2006/relationships/vmlDrawing" Target="../drawings/vmlDrawing1.vml"/><Relationship Id="rId40" Type="http://schemas.openxmlformats.org/officeDocument/2006/relationships/control" Target="../activeX/activeX3.xml"/><Relationship Id="rId45" Type="http://schemas.openxmlformats.org/officeDocument/2006/relationships/control" Target="../activeX/activeX8.xml"/><Relationship Id="rId53" Type="http://schemas.openxmlformats.org/officeDocument/2006/relationships/control" Target="../activeX/activeX16.xml"/><Relationship Id="rId58" Type="http://schemas.openxmlformats.org/officeDocument/2006/relationships/control" Target="../activeX/activeX21.xml"/><Relationship Id="rId66" Type="http://schemas.openxmlformats.org/officeDocument/2006/relationships/control" Target="../activeX/activeX29.xml"/><Relationship Id="rId74" Type="http://schemas.openxmlformats.org/officeDocument/2006/relationships/control" Target="../activeX/activeX37.xml"/><Relationship Id="rId79" Type="http://schemas.openxmlformats.org/officeDocument/2006/relationships/control" Target="../activeX/activeX42.xml"/><Relationship Id="rId5" Type="http://schemas.openxmlformats.org/officeDocument/2006/relationships/hyperlink" Target="javascript:expandeMICRO('34','Campanha%20Ocidental')" TargetMode="External"/><Relationship Id="rId61" Type="http://schemas.openxmlformats.org/officeDocument/2006/relationships/control" Target="../activeX/activeX24.xml"/><Relationship Id="rId82" Type="http://schemas.openxmlformats.org/officeDocument/2006/relationships/control" Target="../activeX/activeX45.xml"/><Relationship Id="rId10" Type="http://schemas.openxmlformats.org/officeDocument/2006/relationships/hyperlink" Target="javascript:expandeMICRO('18','Erechim')" TargetMode="External"/><Relationship Id="rId19" Type="http://schemas.openxmlformats.org/officeDocument/2006/relationships/hyperlink" Target="javascript:expandeMICRO('21','N&#227;o-Me-Toque')" TargetMode="External"/><Relationship Id="rId31" Type="http://schemas.openxmlformats.org/officeDocument/2006/relationships/hyperlink" Target="javascript:expandeMICRO('11','S&#227;o%20Jer&#244;nimo')" TargetMode="External"/><Relationship Id="rId44" Type="http://schemas.openxmlformats.org/officeDocument/2006/relationships/control" Target="../activeX/activeX7.xml"/><Relationship Id="rId52" Type="http://schemas.openxmlformats.org/officeDocument/2006/relationships/control" Target="../activeX/activeX15.xml"/><Relationship Id="rId60" Type="http://schemas.openxmlformats.org/officeDocument/2006/relationships/control" Target="../activeX/activeX23.xml"/><Relationship Id="rId65" Type="http://schemas.openxmlformats.org/officeDocument/2006/relationships/control" Target="../activeX/activeX28.xml"/><Relationship Id="rId73" Type="http://schemas.openxmlformats.org/officeDocument/2006/relationships/control" Target="../activeX/activeX36.xml"/><Relationship Id="rId78" Type="http://schemas.openxmlformats.org/officeDocument/2006/relationships/control" Target="../activeX/activeX41.xml"/><Relationship Id="rId81" Type="http://schemas.openxmlformats.org/officeDocument/2006/relationships/control" Target="../activeX/activeX44.xml"/><Relationship Id="rId4" Type="http://schemas.openxmlformats.org/officeDocument/2006/relationships/hyperlink" Target="javascript:expandeMICRO('33','Campanha%20Meridional')" TargetMode="External"/><Relationship Id="rId9" Type="http://schemas.openxmlformats.org/officeDocument/2006/relationships/hyperlink" Target="javascript:expandeMICRO('17','Cruz%20Alta')" TargetMode="External"/><Relationship Id="rId14" Type="http://schemas.openxmlformats.org/officeDocument/2006/relationships/hyperlink" Target="javascript:expandeMICRO('20','Iju&#237;')" TargetMode="External"/><Relationship Id="rId22" Type="http://schemas.openxmlformats.org/officeDocument/2006/relationships/hyperlink" Target="javascript:expandeMICRO('30','Pelotas')" TargetMode="External"/><Relationship Id="rId27" Type="http://schemas.openxmlformats.org/officeDocument/2006/relationships/hyperlink" Target="javascript:expandeMICRO('1','Santa%20Maria')" TargetMode="External"/><Relationship Id="rId30" Type="http://schemas.openxmlformats.org/officeDocument/2006/relationships/hyperlink" Target="javascript:expandeMICRO('25','Santo%20&#194;ngelo')" TargetMode="External"/><Relationship Id="rId35" Type="http://schemas.openxmlformats.org/officeDocument/2006/relationships/hyperlink" Target="javascript:expandeMICRO('14','Vacaria')" TargetMode="External"/><Relationship Id="rId43" Type="http://schemas.openxmlformats.org/officeDocument/2006/relationships/control" Target="../activeX/activeX6.xml"/><Relationship Id="rId48" Type="http://schemas.openxmlformats.org/officeDocument/2006/relationships/control" Target="../activeX/activeX11.xml"/><Relationship Id="rId56" Type="http://schemas.openxmlformats.org/officeDocument/2006/relationships/control" Target="../activeX/activeX19.xml"/><Relationship Id="rId64" Type="http://schemas.openxmlformats.org/officeDocument/2006/relationships/control" Target="../activeX/activeX27.xml"/><Relationship Id="rId69" Type="http://schemas.openxmlformats.org/officeDocument/2006/relationships/control" Target="../activeX/activeX32.xml"/><Relationship Id="rId77" Type="http://schemas.openxmlformats.org/officeDocument/2006/relationships/control" Target="../activeX/activeX40.xml"/><Relationship Id="rId8" Type="http://schemas.openxmlformats.org/officeDocument/2006/relationships/hyperlink" Target="javascript:expandeMICRO('16','Cerro%20Largo')" TargetMode="External"/><Relationship Id="rId51" Type="http://schemas.openxmlformats.org/officeDocument/2006/relationships/control" Target="../activeX/activeX14.xml"/><Relationship Id="rId72" Type="http://schemas.openxmlformats.org/officeDocument/2006/relationships/control" Target="../activeX/activeX35.xml"/><Relationship Id="rId80" Type="http://schemas.openxmlformats.org/officeDocument/2006/relationships/control" Target="../activeX/activeX43.xml"/><Relationship Id="rId3" Type="http://schemas.openxmlformats.org/officeDocument/2006/relationships/hyperlink" Target="javascript:expandeMICRO('32','Campanha%20Central')" TargetMode="External"/><Relationship Id="rId12" Type="http://schemas.openxmlformats.org/officeDocument/2006/relationships/hyperlink" Target="javascript:expandeMICRO('7','Gramado-Canela')" TargetMode="External"/><Relationship Id="rId17" Type="http://schemas.openxmlformats.org/officeDocument/2006/relationships/hyperlink" Target="javascript:expandeMICRO('29','Litoral%20Lagunar')" TargetMode="External"/><Relationship Id="rId25" Type="http://schemas.openxmlformats.org/officeDocument/2006/relationships/hyperlink" Target="javascript:expandeMICRO('23','Sananduva')" TargetMode="External"/><Relationship Id="rId33" Type="http://schemas.openxmlformats.org/officeDocument/2006/relationships/hyperlink" Target="javascript:expandeMICRO('26','Soledade')" TargetMode="External"/><Relationship Id="rId38" Type="http://schemas.openxmlformats.org/officeDocument/2006/relationships/control" Target="../activeX/activeX1.xml"/><Relationship Id="rId46" Type="http://schemas.openxmlformats.org/officeDocument/2006/relationships/control" Target="../activeX/activeX9.xml"/><Relationship Id="rId59" Type="http://schemas.openxmlformats.org/officeDocument/2006/relationships/control" Target="../activeX/activeX22.xml"/><Relationship Id="rId67" Type="http://schemas.openxmlformats.org/officeDocument/2006/relationships/control" Target="../activeX/activeX30.xml"/><Relationship Id="rId20" Type="http://schemas.openxmlformats.org/officeDocument/2006/relationships/hyperlink" Target="javascript:expandeMICRO('9','Os&#243;rio')" TargetMode="External"/><Relationship Id="rId41" Type="http://schemas.openxmlformats.org/officeDocument/2006/relationships/control" Target="../activeX/activeX4.xml"/><Relationship Id="rId54" Type="http://schemas.openxmlformats.org/officeDocument/2006/relationships/control" Target="../activeX/activeX17.xml"/><Relationship Id="rId62" Type="http://schemas.openxmlformats.org/officeDocument/2006/relationships/control" Target="../activeX/activeX25.xml"/><Relationship Id="rId70" Type="http://schemas.openxmlformats.org/officeDocument/2006/relationships/control" Target="../activeX/activeX33.xml"/><Relationship Id="rId75" Type="http://schemas.openxmlformats.org/officeDocument/2006/relationships/control" Target="../activeX/activeX38.xml"/><Relationship Id="rId1" Type="http://schemas.openxmlformats.org/officeDocument/2006/relationships/hyperlink" Target="javascript:expandeMICRO('3','Cachoeira%20do%20Sul')" TargetMode="External"/><Relationship Id="rId6" Type="http://schemas.openxmlformats.org/officeDocument/2006/relationships/hyperlink" Target="javascript:expandeMICRO('15','Carazinho')" TargetMode="External"/><Relationship Id="rId15" Type="http://schemas.openxmlformats.org/officeDocument/2006/relationships/hyperlink" Target="javascript:expandeMICRO('28','Jaguar&#227;o')" TargetMode="External"/><Relationship Id="rId23" Type="http://schemas.openxmlformats.org/officeDocument/2006/relationships/hyperlink" Target="javascript:expandeMICRO('10','Porto%20Alegre')" TargetMode="External"/><Relationship Id="rId28" Type="http://schemas.openxmlformats.org/officeDocument/2006/relationships/hyperlink" Target="javascript:expandeMICRO('24','Santa%20Rosa')" TargetMode="External"/><Relationship Id="rId36" Type="http://schemas.openxmlformats.org/officeDocument/2006/relationships/drawing" Target="../drawings/drawing2.xml"/><Relationship Id="rId49" Type="http://schemas.openxmlformats.org/officeDocument/2006/relationships/control" Target="../activeX/activeX12.xml"/><Relationship Id="rId57" Type="http://schemas.openxmlformats.org/officeDocument/2006/relationships/control" Target="../activeX/activeX20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53"/>
  <sheetViews>
    <sheetView topLeftCell="F1" workbookViewId="0">
      <selection activeCell="L5" sqref="L5"/>
    </sheetView>
  </sheetViews>
  <sheetFormatPr defaultRowHeight="15"/>
  <cols>
    <col min="1" max="1" width="18.28515625" customWidth="1"/>
    <col min="20" max="20" width="11.85546875" customWidth="1"/>
  </cols>
  <sheetData>
    <row r="1" spans="1:21">
      <c r="A1" t="s">
        <v>42</v>
      </c>
    </row>
    <row r="2" spans="1:21" ht="27" customHeight="1">
      <c r="A2" s="66" t="s">
        <v>0</v>
      </c>
      <c r="B2" s="68" t="s">
        <v>1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70"/>
    </row>
    <row r="3" spans="1:21">
      <c r="A3" s="67"/>
      <c r="B3" s="1">
        <v>1990</v>
      </c>
      <c r="C3" s="1">
        <v>1991</v>
      </c>
      <c r="D3" s="1">
        <v>1992</v>
      </c>
      <c r="E3" s="1">
        <v>1993</v>
      </c>
      <c r="F3" s="1">
        <v>1994</v>
      </c>
      <c r="G3" s="1">
        <v>1995</v>
      </c>
      <c r="H3" s="1">
        <v>1996</v>
      </c>
      <c r="I3" s="1">
        <v>1997</v>
      </c>
      <c r="J3" s="1">
        <v>1998</v>
      </c>
      <c r="K3" s="1">
        <v>1999</v>
      </c>
      <c r="L3" s="1">
        <v>2000</v>
      </c>
      <c r="M3" s="1">
        <v>2001</v>
      </c>
      <c r="N3" s="1">
        <v>2002</v>
      </c>
      <c r="O3" s="1">
        <v>2003</v>
      </c>
      <c r="P3" s="1">
        <v>2004</v>
      </c>
      <c r="Q3" s="1">
        <v>2005</v>
      </c>
      <c r="R3" s="1">
        <v>2006</v>
      </c>
      <c r="S3" s="1">
        <v>2007</v>
      </c>
      <c r="T3" s="9" t="s">
        <v>43</v>
      </c>
      <c r="U3" t="s">
        <v>44</v>
      </c>
    </row>
    <row r="4" spans="1:21">
      <c r="A4" s="2" t="s">
        <v>2</v>
      </c>
      <c r="B4" s="3">
        <v>1451797</v>
      </c>
      <c r="C4" s="3">
        <v>1488140</v>
      </c>
      <c r="D4" s="3">
        <v>1600469</v>
      </c>
      <c r="E4" s="3">
        <v>1586462</v>
      </c>
      <c r="F4" s="3">
        <v>1626215</v>
      </c>
      <c r="G4" s="3">
        <v>1710677</v>
      </c>
      <c r="H4" s="3">
        <v>1860984</v>
      </c>
      <c r="I4" s="3">
        <v>1913125</v>
      </c>
      <c r="J4" s="3">
        <v>1914556</v>
      </c>
      <c r="K4" s="3">
        <v>1974663</v>
      </c>
      <c r="L4" s="3">
        <v>2102018</v>
      </c>
      <c r="M4" s="3">
        <v>2222054</v>
      </c>
      <c r="N4" s="3">
        <v>2329607</v>
      </c>
      <c r="O4" s="3">
        <v>2305758</v>
      </c>
      <c r="P4" s="3">
        <v>2364936</v>
      </c>
      <c r="Q4" s="3">
        <v>2467630</v>
      </c>
      <c r="R4" s="3">
        <v>2625132</v>
      </c>
      <c r="S4" s="3">
        <v>2943684</v>
      </c>
      <c r="T4" s="13">
        <v>102.76</v>
      </c>
      <c r="U4" s="10">
        <v>53.87</v>
      </c>
    </row>
    <row r="5" spans="1:21">
      <c r="A5" s="2" t="s">
        <v>3</v>
      </c>
      <c r="B5" s="3">
        <v>65804</v>
      </c>
      <c r="C5" s="3">
        <v>65674</v>
      </c>
      <c r="D5" s="3">
        <v>71014</v>
      </c>
      <c r="E5" s="3">
        <v>84432</v>
      </c>
      <c r="F5" s="3">
        <v>86715</v>
      </c>
      <c r="G5" s="3">
        <v>101346</v>
      </c>
      <c r="H5" s="3">
        <v>124043</v>
      </c>
      <c r="I5" s="3">
        <v>132573</v>
      </c>
      <c r="J5" s="3">
        <v>121127</v>
      </c>
      <c r="K5" s="3">
        <v>129290</v>
      </c>
      <c r="L5" s="3">
        <v>152872</v>
      </c>
      <c r="M5" s="3">
        <v>156137</v>
      </c>
      <c r="N5" s="3">
        <v>151198</v>
      </c>
      <c r="O5" s="3">
        <v>141416</v>
      </c>
      <c r="P5" s="3">
        <v>162779</v>
      </c>
      <c r="Q5" s="3">
        <v>174709</v>
      </c>
      <c r="R5" s="3">
        <v>185630</v>
      </c>
      <c r="S5" s="3">
        <v>172725</v>
      </c>
      <c r="T5" s="13">
        <v>162.47999999999999</v>
      </c>
      <c r="U5" s="10">
        <v>30.29</v>
      </c>
    </row>
    <row r="6" spans="1:21">
      <c r="A6" s="2" t="s">
        <v>4</v>
      </c>
      <c r="B6" s="3">
        <v>60442</v>
      </c>
      <c r="C6" s="3">
        <v>66547</v>
      </c>
      <c r="D6" s="3">
        <v>79507</v>
      </c>
      <c r="E6" s="3">
        <v>81257</v>
      </c>
      <c r="F6" s="3">
        <v>82754</v>
      </c>
      <c r="G6" s="3">
        <v>89542</v>
      </c>
      <c r="H6" s="3">
        <v>110356</v>
      </c>
      <c r="I6" s="3">
        <v>112611</v>
      </c>
      <c r="J6" s="3">
        <v>111320</v>
      </c>
      <c r="K6" s="3">
        <v>122281</v>
      </c>
      <c r="L6" s="3">
        <v>141368</v>
      </c>
      <c r="M6" s="3">
        <v>161584</v>
      </c>
      <c r="N6" s="3">
        <v>163808</v>
      </c>
      <c r="O6" s="3">
        <v>152228</v>
      </c>
      <c r="P6" s="3">
        <v>151521</v>
      </c>
      <c r="Q6" s="3">
        <v>174630</v>
      </c>
      <c r="R6" s="3">
        <v>185578</v>
      </c>
      <c r="S6" s="3">
        <v>188249</v>
      </c>
      <c r="T6" s="13">
        <v>211.45</v>
      </c>
      <c r="U6" s="10">
        <v>67.17</v>
      </c>
    </row>
    <row r="7" spans="1:21" ht="21">
      <c r="A7" s="2" t="s">
        <v>5</v>
      </c>
      <c r="B7" s="3">
        <v>59939</v>
      </c>
      <c r="C7" s="3">
        <v>62605</v>
      </c>
      <c r="D7" s="3">
        <v>68689</v>
      </c>
      <c r="E7" s="3">
        <v>77889</v>
      </c>
      <c r="F7" s="3">
        <v>79757</v>
      </c>
      <c r="G7" s="3">
        <v>88120</v>
      </c>
      <c r="H7" s="3">
        <v>84517</v>
      </c>
      <c r="I7" s="3">
        <v>89134</v>
      </c>
      <c r="J7" s="3">
        <v>89128</v>
      </c>
      <c r="K7" s="3">
        <v>89526</v>
      </c>
      <c r="L7" s="3">
        <v>92093</v>
      </c>
      <c r="M7" s="3">
        <v>93957</v>
      </c>
      <c r="N7" s="3">
        <v>97735</v>
      </c>
      <c r="O7" s="3">
        <v>99488</v>
      </c>
      <c r="P7" s="3">
        <v>99322</v>
      </c>
      <c r="Q7" s="3">
        <v>108290</v>
      </c>
      <c r="R7" s="3">
        <v>119618</v>
      </c>
      <c r="S7" s="3">
        <v>159953</v>
      </c>
      <c r="T7" s="14">
        <v>166.86</v>
      </c>
      <c r="U7" s="11">
        <v>79.45</v>
      </c>
    </row>
    <row r="8" spans="1:21">
      <c r="A8" s="2" t="s">
        <v>6</v>
      </c>
      <c r="B8" s="3">
        <v>75689</v>
      </c>
      <c r="C8" s="3">
        <v>77236</v>
      </c>
      <c r="D8" s="3">
        <v>78408</v>
      </c>
      <c r="E8" s="3">
        <v>79578</v>
      </c>
      <c r="F8" s="3">
        <v>80966</v>
      </c>
      <c r="G8" s="3">
        <v>83762</v>
      </c>
      <c r="H8" s="3">
        <v>97118</v>
      </c>
      <c r="I8" s="3">
        <v>96803</v>
      </c>
      <c r="J8" s="3">
        <v>92938</v>
      </c>
      <c r="K8" s="3">
        <v>93568</v>
      </c>
      <c r="L8" s="3">
        <v>95646</v>
      </c>
      <c r="M8" s="3">
        <v>97141</v>
      </c>
      <c r="N8" s="3">
        <v>103932</v>
      </c>
      <c r="O8" s="3">
        <v>107505</v>
      </c>
      <c r="P8" s="3">
        <v>109909</v>
      </c>
      <c r="Q8" s="3">
        <v>114020</v>
      </c>
      <c r="R8" s="3">
        <v>117117</v>
      </c>
      <c r="S8" s="3">
        <v>184929</v>
      </c>
      <c r="T8" s="14">
        <v>144.33000000000001</v>
      </c>
      <c r="U8" s="11">
        <v>91.04</v>
      </c>
    </row>
    <row r="9" spans="1:21">
      <c r="A9" s="2" t="s">
        <v>7</v>
      </c>
      <c r="B9" s="3">
        <v>27508</v>
      </c>
      <c r="C9" s="3">
        <v>31648</v>
      </c>
      <c r="D9" s="3">
        <v>33779</v>
      </c>
      <c r="E9" s="3">
        <v>33373</v>
      </c>
      <c r="F9" s="3">
        <v>37365</v>
      </c>
      <c r="G9" s="3">
        <v>35448</v>
      </c>
      <c r="H9" s="3">
        <v>34965</v>
      </c>
      <c r="I9" s="3">
        <v>36891</v>
      </c>
      <c r="J9" s="3">
        <v>37686</v>
      </c>
      <c r="K9" s="3">
        <v>38400</v>
      </c>
      <c r="L9" s="3">
        <v>41460</v>
      </c>
      <c r="M9" s="3">
        <v>39259</v>
      </c>
      <c r="N9" s="3">
        <v>51276</v>
      </c>
      <c r="O9" s="3">
        <v>52374</v>
      </c>
      <c r="P9" s="3">
        <v>68031</v>
      </c>
      <c r="Q9" s="3">
        <v>69055</v>
      </c>
      <c r="R9" s="3">
        <v>71837</v>
      </c>
      <c r="S9" s="3">
        <v>115718</v>
      </c>
      <c r="T9" s="12">
        <v>320.67</v>
      </c>
      <c r="U9" s="11">
        <v>213.68</v>
      </c>
    </row>
    <row r="10" spans="1:21">
      <c r="A10" s="2" t="s">
        <v>8</v>
      </c>
      <c r="B10" s="3">
        <v>40534</v>
      </c>
      <c r="C10" s="3">
        <v>40842</v>
      </c>
      <c r="D10" s="3">
        <v>39626</v>
      </c>
      <c r="E10" s="3">
        <v>43168</v>
      </c>
      <c r="F10" s="3">
        <v>47526</v>
      </c>
      <c r="G10" s="3">
        <v>55036</v>
      </c>
      <c r="H10" s="3">
        <v>62065</v>
      </c>
      <c r="I10" s="3">
        <v>69368</v>
      </c>
      <c r="J10" s="3">
        <v>67716</v>
      </c>
      <c r="K10" s="3">
        <v>68678</v>
      </c>
      <c r="L10" s="3">
        <v>74925</v>
      </c>
      <c r="M10" s="3">
        <v>80173</v>
      </c>
      <c r="N10" s="3">
        <v>78205</v>
      </c>
      <c r="O10" s="3">
        <v>76147</v>
      </c>
      <c r="P10" s="3">
        <v>75758</v>
      </c>
      <c r="Q10" s="3">
        <v>74470</v>
      </c>
      <c r="R10" s="3">
        <v>81887</v>
      </c>
      <c r="S10" s="3">
        <v>104351</v>
      </c>
      <c r="T10" s="12">
        <v>157.44</v>
      </c>
      <c r="U10" s="11">
        <v>50.43</v>
      </c>
    </row>
    <row r="11" spans="1:21">
      <c r="A11" s="2" t="s">
        <v>9</v>
      </c>
      <c r="B11" s="3">
        <v>52282</v>
      </c>
      <c r="C11" s="3">
        <v>51970</v>
      </c>
      <c r="D11" s="3">
        <v>52194</v>
      </c>
      <c r="E11" s="3">
        <v>52954</v>
      </c>
      <c r="F11" s="3">
        <v>56896</v>
      </c>
      <c r="G11" s="3">
        <v>58310</v>
      </c>
      <c r="H11" s="3">
        <v>75755</v>
      </c>
      <c r="I11" s="3">
        <v>74071</v>
      </c>
      <c r="J11" s="3">
        <v>74468</v>
      </c>
      <c r="K11" s="3">
        <v>79855</v>
      </c>
      <c r="L11" s="3">
        <v>83013</v>
      </c>
      <c r="M11" s="3">
        <v>85401</v>
      </c>
      <c r="N11" s="3">
        <v>86688</v>
      </c>
      <c r="O11" s="3">
        <v>86256</v>
      </c>
      <c r="P11" s="3">
        <v>87435</v>
      </c>
      <c r="Q11" s="3">
        <v>86541</v>
      </c>
      <c r="R11" s="3">
        <v>93261</v>
      </c>
      <c r="S11" s="3">
        <v>101623</v>
      </c>
      <c r="T11" s="12">
        <v>94.37</v>
      </c>
      <c r="U11" s="11">
        <v>37.200000000000003</v>
      </c>
    </row>
    <row r="12" spans="1:21">
      <c r="A12" s="2" t="s">
        <v>10</v>
      </c>
      <c r="B12" s="3">
        <v>54572</v>
      </c>
      <c r="C12" s="3">
        <v>56167</v>
      </c>
      <c r="D12" s="3">
        <v>52736</v>
      </c>
      <c r="E12" s="3">
        <v>53505</v>
      </c>
      <c r="F12" s="3">
        <v>72463</v>
      </c>
      <c r="G12" s="3">
        <v>80735</v>
      </c>
      <c r="H12" s="3">
        <v>109275</v>
      </c>
      <c r="I12" s="3">
        <v>117279</v>
      </c>
      <c r="J12" s="3">
        <v>119085</v>
      </c>
      <c r="K12" s="3">
        <v>124084</v>
      </c>
      <c r="L12" s="3">
        <v>132741</v>
      </c>
      <c r="M12" s="3">
        <v>136119</v>
      </c>
      <c r="N12" s="3">
        <v>124374</v>
      </c>
      <c r="O12" s="3">
        <v>113620</v>
      </c>
      <c r="P12" s="3">
        <v>114289</v>
      </c>
      <c r="Q12" s="3">
        <v>134867</v>
      </c>
      <c r="R12" s="3">
        <v>139064</v>
      </c>
      <c r="S12" s="3">
        <v>144414</v>
      </c>
      <c r="T12" s="12">
        <v>164.63</v>
      </c>
      <c r="U12" s="11">
        <v>23.14</v>
      </c>
    </row>
    <row r="13" spans="1:21">
      <c r="A13" s="2" t="s">
        <v>11</v>
      </c>
      <c r="B13" s="3">
        <v>22995</v>
      </c>
      <c r="C13" s="3">
        <v>24680</v>
      </c>
      <c r="D13" s="3">
        <v>28634</v>
      </c>
      <c r="E13" s="3">
        <v>28854</v>
      </c>
      <c r="F13" s="3">
        <v>26855</v>
      </c>
      <c r="G13" s="3">
        <v>33581</v>
      </c>
      <c r="H13" s="3">
        <v>52599</v>
      </c>
      <c r="I13" s="3">
        <v>53141</v>
      </c>
      <c r="J13" s="3">
        <v>52824</v>
      </c>
      <c r="K13" s="3">
        <v>53911</v>
      </c>
      <c r="L13" s="3">
        <v>57836</v>
      </c>
      <c r="M13" s="3">
        <v>66055</v>
      </c>
      <c r="N13" s="3">
        <v>67804</v>
      </c>
      <c r="O13" s="3">
        <v>69981</v>
      </c>
      <c r="P13" s="3">
        <v>65614</v>
      </c>
      <c r="Q13" s="3">
        <v>79818</v>
      </c>
      <c r="R13" s="3">
        <v>96823</v>
      </c>
      <c r="S13" s="3">
        <v>116014</v>
      </c>
      <c r="T13" s="12">
        <v>404.52</v>
      </c>
      <c r="U13" s="11">
        <v>118.31</v>
      </c>
    </row>
    <row r="14" spans="1:21">
      <c r="A14" s="2" t="s">
        <v>12</v>
      </c>
      <c r="B14" s="3">
        <v>61388</v>
      </c>
      <c r="C14" s="3">
        <v>71492</v>
      </c>
      <c r="D14" s="3">
        <v>72156</v>
      </c>
      <c r="E14" s="3">
        <v>77788</v>
      </c>
      <c r="F14" s="3">
        <v>79125</v>
      </c>
      <c r="G14" s="3">
        <v>92498</v>
      </c>
      <c r="H14" s="3">
        <v>109133</v>
      </c>
      <c r="I14" s="3">
        <v>113577</v>
      </c>
      <c r="J14" s="3">
        <v>132224</v>
      </c>
      <c r="K14" s="3">
        <v>139789</v>
      </c>
      <c r="L14" s="3">
        <v>175191</v>
      </c>
      <c r="M14" s="3">
        <v>186890</v>
      </c>
      <c r="N14" s="3">
        <v>221651</v>
      </c>
      <c r="O14" s="3">
        <v>216225</v>
      </c>
      <c r="P14" s="3">
        <v>224056</v>
      </c>
      <c r="Q14" s="3">
        <v>274916</v>
      </c>
      <c r="R14" s="3">
        <v>309645</v>
      </c>
      <c r="S14" s="3">
        <v>325626</v>
      </c>
      <c r="T14" s="12">
        <v>430.44</v>
      </c>
      <c r="U14" s="11">
        <v>186.7</v>
      </c>
    </row>
    <row r="15" spans="1:21">
      <c r="A15" s="2" t="s">
        <v>13</v>
      </c>
      <c r="B15" s="3">
        <v>57540</v>
      </c>
      <c r="C15" s="3">
        <v>62408</v>
      </c>
      <c r="D15" s="3">
        <v>76047</v>
      </c>
      <c r="E15" s="3">
        <v>80127</v>
      </c>
      <c r="F15" s="3">
        <v>78819</v>
      </c>
      <c r="G15" s="3">
        <v>84774</v>
      </c>
      <c r="H15" s="3">
        <v>86639</v>
      </c>
      <c r="I15" s="3">
        <v>90419</v>
      </c>
      <c r="J15" s="3">
        <v>92698</v>
      </c>
      <c r="K15" s="3">
        <v>98173</v>
      </c>
      <c r="L15" s="3">
        <v>98943</v>
      </c>
      <c r="M15" s="3">
        <v>103007</v>
      </c>
      <c r="N15" s="3">
        <v>97476</v>
      </c>
      <c r="O15" s="3">
        <v>93346</v>
      </c>
      <c r="P15" s="3">
        <v>95816</v>
      </c>
      <c r="Q15" s="3">
        <v>108070</v>
      </c>
      <c r="R15" s="3">
        <v>108077</v>
      </c>
      <c r="S15" s="3">
        <v>129232</v>
      </c>
      <c r="T15" s="12">
        <v>124.6</v>
      </c>
      <c r="U15" s="11">
        <v>42.93</v>
      </c>
    </row>
    <row r="16" spans="1:21" ht="21">
      <c r="A16" s="2" t="s">
        <v>14</v>
      </c>
      <c r="B16" s="3">
        <v>18686</v>
      </c>
      <c r="C16" s="3">
        <v>21472</v>
      </c>
      <c r="D16" s="3">
        <v>25854</v>
      </c>
      <c r="E16" s="3">
        <v>27287</v>
      </c>
      <c r="F16" s="3">
        <v>28521</v>
      </c>
      <c r="G16" s="3">
        <v>32497</v>
      </c>
      <c r="H16" s="3">
        <v>47207</v>
      </c>
      <c r="I16" s="3">
        <v>49759</v>
      </c>
      <c r="J16" s="3">
        <v>56332</v>
      </c>
      <c r="K16" s="3">
        <v>57332</v>
      </c>
      <c r="L16" s="3">
        <v>61453</v>
      </c>
      <c r="M16" s="3">
        <v>63683</v>
      </c>
      <c r="N16" s="3">
        <v>60836</v>
      </c>
      <c r="O16" s="3">
        <v>57475</v>
      </c>
      <c r="P16" s="3">
        <v>53990</v>
      </c>
      <c r="Q16" s="3">
        <v>58080</v>
      </c>
      <c r="R16" s="3">
        <v>72839</v>
      </c>
      <c r="S16" s="3">
        <v>69834</v>
      </c>
      <c r="T16" s="12">
        <v>273.72000000000003</v>
      </c>
      <c r="U16" s="11">
        <v>40.340000000000003</v>
      </c>
    </row>
    <row r="17" spans="1:21">
      <c r="A17" s="2" t="s">
        <v>15</v>
      </c>
      <c r="B17" s="3">
        <v>13168</v>
      </c>
      <c r="C17" s="3">
        <v>13809</v>
      </c>
      <c r="D17" s="3">
        <v>12995</v>
      </c>
      <c r="E17" s="3">
        <v>14670</v>
      </c>
      <c r="F17" s="3">
        <v>12227</v>
      </c>
      <c r="G17" s="3">
        <v>15898</v>
      </c>
      <c r="H17" s="3">
        <v>17566</v>
      </c>
      <c r="I17" s="3">
        <v>18034</v>
      </c>
      <c r="J17" s="3">
        <v>18592</v>
      </c>
      <c r="K17" s="3">
        <v>18658</v>
      </c>
      <c r="L17" s="3">
        <v>22597</v>
      </c>
      <c r="M17" s="3">
        <v>24004</v>
      </c>
      <c r="N17" s="3">
        <v>27395</v>
      </c>
      <c r="O17" s="3">
        <v>30314</v>
      </c>
      <c r="P17" s="3">
        <v>29397</v>
      </c>
      <c r="Q17" s="3">
        <v>32873</v>
      </c>
      <c r="R17" s="3">
        <v>37466</v>
      </c>
      <c r="S17" s="3">
        <v>40676</v>
      </c>
      <c r="T17" s="12">
        <v>208.9</v>
      </c>
      <c r="U17" s="11">
        <v>125.55</v>
      </c>
    </row>
    <row r="18" spans="1:21">
      <c r="A18" s="2" t="s">
        <v>16</v>
      </c>
      <c r="B18" s="3">
        <v>48144</v>
      </c>
      <c r="C18" s="3">
        <v>49308</v>
      </c>
      <c r="D18" s="3">
        <v>51139</v>
      </c>
      <c r="E18" s="3">
        <v>53247</v>
      </c>
      <c r="F18" s="3">
        <v>56473</v>
      </c>
      <c r="G18" s="3">
        <v>60944</v>
      </c>
      <c r="H18" s="3">
        <v>70573</v>
      </c>
      <c r="I18" s="3">
        <v>59603</v>
      </c>
      <c r="J18" s="3">
        <v>60263</v>
      </c>
      <c r="K18" s="3">
        <v>60902</v>
      </c>
      <c r="L18" s="3">
        <v>64178</v>
      </c>
      <c r="M18" s="3">
        <v>88288</v>
      </c>
      <c r="N18" s="3">
        <v>119629</v>
      </c>
      <c r="O18" s="3">
        <v>130895</v>
      </c>
      <c r="P18" s="3">
        <v>139178</v>
      </c>
      <c r="Q18" s="3">
        <v>142116</v>
      </c>
      <c r="R18" s="3">
        <v>147378</v>
      </c>
      <c r="S18" s="3">
        <v>178038</v>
      </c>
      <c r="T18" s="12">
        <v>269.8</v>
      </c>
      <c r="U18" s="11">
        <v>198.71</v>
      </c>
    </row>
    <row r="19" spans="1:21">
      <c r="A19" s="2" t="s">
        <v>17</v>
      </c>
      <c r="B19" s="3">
        <v>71417</v>
      </c>
      <c r="C19" s="3">
        <v>77481</v>
      </c>
      <c r="D19" s="3">
        <v>114603</v>
      </c>
      <c r="E19" s="3">
        <v>115480</v>
      </c>
      <c r="F19" s="3">
        <v>108974</v>
      </c>
      <c r="G19" s="3">
        <v>98659</v>
      </c>
      <c r="H19" s="3">
        <v>41223</v>
      </c>
      <c r="I19" s="3">
        <v>58087</v>
      </c>
      <c r="J19" s="3">
        <v>59017</v>
      </c>
      <c r="K19" s="3">
        <v>57671</v>
      </c>
      <c r="L19" s="3">
        <v>55032</v>
      </c>
      <c r="M19" s="3">
        <v>45002</v>
      </c>
      <c r="N19" s="3">
        <v>67278</v>
      </c>
      <c r="O19" s="3">
        <v>71434</v>
      </c>
      <c r="P19" s="3">
        <v>65598</v>
      </c>
      <c r="Q19" s="3">
        <v>51512</v>
      </c>
      <c r="R19" s="3">
        <v>52957</v>
      </c>
      <c r="S19" s="3">
        <v>63130</v>
      </c>
      <c r="T19" s="12">
        <v>-11.6</v>
      </c>
      <c r="U19" s="11">
        <v>8.68</v>
      </c>
    </row>
    <row r="20" spans="1:21">
      <c r="A20" s="2" t="s">
        <v>18</v>
      </c>
      <c r="B20" s="3">
        <v>80285</v>
      </c>
      <c r="C20" s="3">
        <v>71733</v>
      </c>
      <c r="D20" s="3">
        <v>69791</v>
      </c>
      <c r="E20" s="3">
        <v>71114</v>
      </c>
      <c r="F20" s="3">
        <v>72721</v>
      </c>
      <c r="G20" s="3">
        <v>59491</v>
      </c>
      <c r="H20" s="3">
        <v>85061</v>
      </c>
      <c r="I20" s="3">
        <v>80339</v>
      </c>
      <c r="J20" s="3">
        <v>79936</v>
      </c>
      <c r="K20" s="3">
        <v>81663</v>
      </c>
      <c r="L20" s="3">
        <v>83759</v>
      </c>
      <c r="M20" s="3">
        <v>99621</v>
      </c>
      <c r="N20" s="3">
        <v>104815</v>
      </c>
      <c r="O20" s="3">
        <v>101356</v>
      </c>
      <c r="P20" s="3">
        <v>110175</v>
      </c>
      <c r="Q20" s="3">
        <v>109755</v>
      </c>
      <c r="R20" s="3">
        <v>109636</v>
      </c>
      <c r="S20" s="3">
        <v>123962</v>
      </c>
      <c r="T20" s="12">
        <v>54.4</v>
      </c>
      <c r="U20" s="11">
        <v>54.3</v>
      </c>
    </row>
    <row r="21" spans="1:21">
      <c r="A21" s="2" t="s">
        <v>19</v>
      </c>
      <c r="B21" s="3">
        <v>14158</v>
      </c>
      <c r="C21" s="3">
        <v>15331</v>
      </c>
      <c r="D21" s="3">
        <v>16798</v>
      </c>
      <c r="E21" s="3">
        <v>18085</v>
      </c>
      <c r="F21" s="3">
        <v>19163</v>
      </c>
      <c r="G21" s="3">
        <v>19510</v>
      </c>
      <c r="H21" s="3">
        <v>22342</v>
      </c>
      <c r="I21" s="3">
        <v>23830</v>
      </c>
      <c r="J21" s="3">
        <v>24595</v>
      </c>
      <c r="K21" s="3">
        <v>24486</v>
      </c>
      <c r="L21" s="3">
        <v>26219</v>
      </c>
      <c r="M21" s="3">
        <v>36409</v>
      </c>
      <c r="N21" s="3">
        <v>38266</v>
      </c>
      <c r="O21" s="3">
        <v>37493</v>
      </c>
      <c r="P21" s="3">
        <v>32942</v>
      </c>
      <c r="Q21" s="3">
        <v>28823</v>
      </c>
      <c r="R21" s="3">
        <v>30829</v>
      </c>
      <c r="S21" s="3">
        <v>40933</v>
      </c>
      <c r="T21" s="12">
        <v>189.12</v>
      </c>
      <c r="U21" s="11">
        <v>71.77</v>
      </c>
    </row>
    <row r="22" spans="1:21">
      <c r="A22" s="2" t="s">
        <v>20</v>
      </c>
      <c r="B22" s="3">
        <v>33954</v>
      </c>
      <c r="C22" s="3">
        <v>33751</v>
      </c>
      <c r="D22" s="3">
        <v>33183</v>
      </c>
      <c r="E22" s="3">
        <v>35572</v>
      </c>
      <c r="F22" s="3">
        <v>35062</v>
      </c>
      <c r="G22" s="3">
        <v>34837</v>
      </c>
      <c r="H22" s="3">
        <v>34028</v>
      </c>
      <c r="I22" s="3">
        <v>40385</v>
      </c>
      <c r="J22" s="3">
        <v>39048</v>
      </c>
      <c r="K22" s="3">
        <v>38686</v>
      </c>
      <c r="L22" s="3">
        <v>35971</v>
      </c>
      <c r="M22" s="3">
        <v>36163</v>
      </c>
      <c r="N22" s="3">
        <v>36148</v>
      </c>
      <c r="O22" s="3">
        <v>35680</v>
      </c>
      <c r="P22" s="3">
        <v>34053</v>
      </c>
      <c r="Q22" s="3">
        <v>28276</v>
      </c>
      <c r="R22" s="3">
        <v>27204</v>
      </c>
      <c r="S22" s="3">
        <v>27129</v>
      </c>
      <c r="T22" s="12">
        <v>-20.100000000000001</v>
      </c>
      <c r="U22" s="11">
        <v>-32.82</v>
      </c>
    </row>
    <row r="23" spans="1:21" ht="21">
      <c r="A23" s="2" t="s">
        <v>21</v>
      </c>
      <c r="B23" s="3">
        <v>16982</v>
      </c>
      <c r="C23" s="3">
        <v>17468</v>
      </c>
      <c r="D23" s="3">
        <v>17817</v>
      </c>
      <c r="E23" s="3">
        <v>19186</v>
      </c>
      <c r="F23" s="3">
        <v>18827</v>
      </c>
      <c r="G23" s="3">
        <v>19316</v>
      </c>
      <c r="H23" s="3">
        <v>16131</v>
      </c>
      <c r="I23" s="3">
        <v>21374</v>
      </c>
      <c r="J23" s="3">
        <v>21293</v>
      </c>
      <c r="K23" s="3">
        <v>21422</v>
      </c>
      <c r="L23" s="3">
        <v>20445</v>
      </c>
      <c r="M23" s="3">
        <v>20115</v>
      </c>
      <c r="N23" s="3">
        <v>20257</v>
      </c>
      <c r="O23" s="3">
        <v>19305</v>
      </c>
      <c r="P23" s="3">
        <v>17377</v>
      </c>
      <c r="Q23" s="3">
        <v>13743</v>
      </c>
      <c r="R23" s="3">
        <v>13389</v>
      </c>
      <c r="S23" s="3">
        <v>13027</v>
      </c>
      <c r="T23" s="12">
        <v>-23.29</v>
      </c>
      <c r="U23" s="11">
        <v>-39.049999999999997</v>
      </c>
    </row>
    <row r="24" spans="1:21" ht="21">
      <c r="A24" s="2" t="s">
        <v>22</v>
      </c>
      <c r="B24" s="3">
        <v>62151</v>
      </c>
      <c r="C24" s="3">
        <v>28667</v>
      </c>
      <c r="D24" s="3">
        <v>24798</v>
      </c>
      <c r="E24" s="3">
        <v>26912</v>
      </c>
      <c r="F24" s="3">
        <v>28012</v>
      </c>
      <c r="G24" s="3">
        <v>44870</v>
      </c>
      <c r="H24" s="3">
        <v>44693</v>
      </c>
      <c r="I24" s="3">
        <v>48204</v>
      </c>
      <c r="J24" s="3">
        <v>47332</v>
      </c>
      <c r="K24" s="3">
        <v>48525</v>
      </c>
      <c r="L24" s="3">
        <v>47557</v>
      </c>
      <c r="M24" s="3">
        <v>45156</v>
      </c>
      <c r="N24" s="3">
        <v>46559</v>
      </c>
      <c r="O24" s="3">
        <v>44489</v>
      </c>
      <c r="P24" s="3">
        <v>43471</v>
      </c>
      <c r="Q24" s="3">
        <v>42912</v>
      </c>
      <c r="R24" s="3">
        <v>42907</v>
      </c>
      <c r="S24" s="3">
        <v>44327</v>
      </c>
      <c r="T24" s="12">
        <v>-28.68</v>
      </c>
      <c r="U24" s="11">
        <v>-8.0399999999999991</v>
      </c>
    </row>
    <row r="25" spans="1:21" ht="21">
      <c r="A25" s="2" t="s">
        <v>23</v>
      </c>
      <c r="B25" s="3">
        <v>117244</v>
      </c>
      <c r="C25" s="3">
        <v>118409</v>
      </c>
      <c r="D25" s="3">
        <v>120176</v>
      </c>
      <c r="E25" s="3">
        <v>118544</v>
      </c>
      <c r="F25" s="3">
        <v>121904</v>
      </c>
      <c r="G25" s="3">
        <v>125484</v>
      </c>
      <c r="H25" s="3">
        <v>147061</v>
      </c>
      <c r="I25" s="3">
        <v>146776</v>
      </c>
      <c r="J25" s="3">
        <v>142896</v>
      </c>
      <c r="K25" s="3">
        <v>148220</v>
      </c>
      <c r="L25" s="3">
        <v>153047</v>
      </c>
      <c r="M25" s="3">
        <v>141010</v>
      </c>
      <c r="N25" s="3">
        <v>144150</v>
      </c>
      <c r="O25" s="3">
        <v>150442</v>
      </c>
      <c r="P25" s="3">
        <v>173273</v>
      </c>
      <c r="Q25" s="3">
        <v>171763</v>
      </c>
      <c r="R25" s="3">
        <v>191192</v>
      </c>
      <c r="S25" s="3">
        <v>216844</v>
      </c>
      <c r="T25" s="12">
        <v>84.95</v>
      </c>
      <c r="U25" s="11">
        <v>47.74</v>
      </c>
    </row>
    <row r="26" spans="1:21" ht="21">
      <c r="A26" s="2" t="s">
        <v>24</v>
      </c>
      <c r="B26" s="3">
        <v>25284</v>
      </c>
      <c r="C26" s="3">
        <v>16544</v>
      </c>
      <c r="D26" s="3">
        <v>14675</v>
      </c>
      <c r="E26" s="3">
        <v>14365</v>
      </c>
      <c r="F26" s="3">
        <v>14531</v>
      </c>
      <c r="G26" s="3">
        <v>15865</v>
      </c>
      <c r="H26" s="3">
        <v>13821</v>
      </c>
      <c r="I26" s="3">
        <v>14606</v>
      </c>
      <c r="J26" s="3">
        <v>15002</v>
      </c>
      <c r="K26" s="3">
        <v>15199</v>
      </c>
      <c r="L26" s="3">
        <v>15329</v>
      </c>
      <c r="M26" s="3">
        <v>14518</v>
      </c>
      <c r="N26" s="3">
        <v>14044</v>
      </c>
      <c r="O26" s="3">
        <v>13912</v>
      </c>
      <c r="P26" s="3">
        <v>14140</v>
      </c>
      <c r="Q26" s="3">
        <v>13883</v>
      </c>
      <c r="R26" s="3">
        <v>13944</v>
      </c>
      <c r="S26" s="3">
        <v>13022</v>
      </c>
      <c r="T26" s="12">
        <v>-48.5</v>
      </c>
      <c r="U26" s="11">
        <v>-10.84</v>
      </c>
    </row>
    <row r="27" spans="1:21">
      <c r="A27" s="2" t="s">
        <v>25</v>
      </c>
      <c r="B27" s="3">
        <v>50350</v>
      </c>
      <c r="C27" s="3">
        <v>51851</v>
      </c>
      <c r="D27" s="3">
        <v>51907</v>
      </c>
      <c r="E27" s="3">
        <v>52234</v>
      </c>
      <c r="F27" s="3">
        <v>52945</v>
      </c>
      <c r="G27" s="3">
        <v>54584</v>
      </c>
      <c r="H27" s="3">
        <v>39565</v>
      </c>
      <c r="I27" s="3">
        <v>38019</v>
      </c>
      <c r="J27" s="3">
        <v>37566</v>
      </c>
      <c r="K27" s="3">
        <v>37889</v>
      </c>
      <c r="L27" s="3">
        <v>37849</v>
      </c>
      <c r="M27" s="3">
        <v>41062</v>
      </c>
      <c r="N27" s="3">
        <v>40188</v>
      </c>
      <c r="O27" s="3">
        <v>39591</v>
      </c>
      <c r="P27" s="3">
        <v>40177</v>
      </c>
      <c r="Q27" s="3">
        <v>42321</v>
      </c>
      <c r="R27" s="3">
        <v>43008</v>
      </c>
      <c r="S27" s="3">
        <v>42639</v>
      </c>
      <c r="T27" s="12">
        <v>-15.31</v>
      </c>
      <c r="U27" s="11">
        <v>12.15</v>
      </c>
    </row>
    <row r="28" spans="1:21" ht="21">
      <c r="A28" s="2" t="s">
        <v>26</v>
      </c>
      <c r="B28" s="3">
        <v>25435</v>
      </c>
      <c r="C28" s="3">
        <v>25040</v>
      </c>
      <c r="D28" s="3">
        <v>31516</v>
      </c>
      <c r="E28" s="3">
        <v>36200</v>
      </c>
      <c r="F28" s="3">
        <v>28626</v>
      </c>
      <c r="G28" s="3">
        <v>26228</v>
      </c>
      <c r="H28" s="3">
        <v>35201</v>
      </c>
      <c r="I28" s="3">
        <v>36371</v>
      </c>
      <c r="J28" s="3">
        <v>36159</v>
      </c>
      <c r="K28" s="3">
        <v>35873</v>
      </c>
      <c r="L28" s="3">
        <v>35659</v>
      </c>
      <c r="M28" s="3">
        <v>45427</v>
      </c>
      <c r="N28" s="3">
        <v>46297</v>
      </c>
      <c r="O28" s="3">
        <v>48193</v>
      </c>
      <c r="P28" s="3">
        <v>46670</v>
      </c>
      <c r="Q28" s="3">
        <v>41314</v>
      </c>
      <c r="R28" s="3">
        <v>41789</v>
      </c>
      <c r="S28" s="3">
        <v>40279</v>
      </c>
      <c r="T28" s="12">
        <v>58.36</v>
      </c>
      <c r="U28" s="11">
        <v>10.74</v>
      </c>
    </row>
    <row r="29" spans="1:21">
      <c r="A29" s="2" t="s">
        <v>27</v>
      </c>
      <c r="B29" s="3">
        <v>12573</v>
      </c>
      <c r="C29" s="3">
        <v>11536</v>
      </c>
      <c r="D29" s="3">
        <v>11535</v>
      </c>
      <c r="E29" s="3">
        <v>11477</v>
      </c>
      <c r="F29" s="3">
        <v>10975</v>
      </c>
      <c r="G29" s="3">
        <v>10284</v>
      </c>
      <c r="H29" s="3">
        <v>10007</v>
      </c>
      <c r="I29" s="3">
        <v>9687</v>
      </c>
      <c r="J29" s="3">
        <v>8633</v>
      </c>
      <c r="K29" s="3">
        <v>12080</v>
      </c>
      <c r="L29" s="3">
        <v>12081</v>
      </c>
      <c r="M29" s="3">
        <v>11946</v>
      </c>
      <c r="N29" s="3">
        <v>6950</v>
      </c>
      <c r="O29" s="3">
        <v>8956</v>
      </c>
      <c r="P29" s="3">
        <v>9588</v>
      </c>
      <c r="Q29" s="3">
        <v>4771</v>
      </c>
      <c r="R29" s="3">
        <v>5533</v>
      </c>
      <c r="S29" s="3">
        <v>8453</v>
      </c>
      <c r="T29" s="12">
        <v>-32.770000000000003</v>
      </c>
      <c r="U29" s="11">
        <v>-12.74</v>
      </c>
    </row>
    <row r="30" spans="1:21">
      <c r="A30" s="2" t="s">
        <v>28</v>
      </c>
      <c r="B30" s="3">
        <v>37800</v>
      </c>
      <c r="C30" s="3">
        <v>78385</v>
      </c>
      <c r="D30" s="3">
        <v>105246</v>
      </c>
      <c r="E30" s="3">
        <v>46330</v>
      </c>
      <c r="F30" s="3">
        <v>37587</v>
      </c>
      <c r="G30" s="3">
        <v>35943</v>
      </c>
      <c r="H30" s="3">
        <v>45576</v>
      </c>
      <c r="I30" s="3">
        <v>39251</v>
      </c>
      <c r="J30" s="3">
        <v>38856</v>
      </c>
      <c r="K30" s="3">
        <v>35140</v>
      </c>
      <c r="L30" s="3">
        <v>41349</v>
      </c>
      <c r="M30" s="3">
        <v>45298</v>
      </c>
      <c r="N30" s="3">
        <v>45444</v>
      </c>
      <c r="O30" s="3">
        <v>38743</v>
      </c>
      <c r="P30" s="3">
        <v>34892</v>
      </c>
      <c r="Q30" s="3">
        <v>28875</v>
      </c>
      <c r="R30" s="3">
        <v>28968</v>
      </c>
      <c r="S30" s="3">
        <v>26410</v>
      </c>
      <c r="T30" s="12">
        <v>-30.13</v>
      </c>
      <c r="U30" s="11">
        <v>-32.72</v>
      </c>
    </row>
    <row r="31" spans="1:21">
      <c r="A31" s="2" t="s">
        <v>29</v>
      </c>
      <c r="B31" s="3">
        <v>36671</v>
      </c>
      <c r="C31" s="3">
        <v>34146</v>
      </c>
      <c r="D31" s="3">
        <v>33286</v>
      </c>
      <c r="E31" s="3">
        <v>32838</v>
      </c>
      <c r="F31" s="3">
        <v>33064</v>
      </c>
      <c r="G31" s="3">
        <v>33388</v>
      </c>
      <c r="H31" s="3">
        <v>24943</v>
      </c>
      <c r="I31" s="3">
        <v>18151</v>
      </c>
      <c r="J31" s="3">
        <v>17986</v>
      </c>
      <c r="K31" s="3">
        <v>17186</v>
      </c>
      <c r="L31" s="3">
        <v>16719</v>
      </c>
      <c r="M31" s="3">
        <v>16544</v>
      </c>
      <c r="N31" s="3">
        <v>17049</v>
      </c>
      <c r="O31" s="3">
        <v>17242</v>
      </c>
      <c r="P31" s="3">
        <v>15275</v>
      </c>
      <c r="Q31" s="3">
        <v>14065</v>
      </c>
      <c r="R31" s="3">
        <v>13780</v>
      </c>
      <c r="S31" s="3">
        <v>13631</v>
      </c>
      <c r="T31" s="12">
        <v>-62.83</v>
      </c>
      <c r="U31" s="11">
        <v>-24.9</v>
      </c>
    </row>
    <row r="32" spans="1:21">
      <c r="A32" s="2" t="s">
        <v>30</v>
      </c>
      <c r="B32" s="3">
        <v>13222</v>
      </c>
      <c r="C32" s="3">
        <v>11780</v>
      </c>
      <c r="D32" s="3">
        <v>11260</v>
      </c>
      <c r="E32" s="3">
        <v>10032</v>
      </c>
      <c r="F32" s="3">
        <v>12770</v>
      </c>
      <c r="G32" s="3">
        <v>11487</v>
      </c>
      <c r="H32" s="3">
        <v>9370</v>
      </c>
      <c r="I32" s="3">
        <v>9322</v>
      </c>
      <c r="J32" s="3">
        <v>8886</v>
      </c>
      <c r="K32" s="3">
        <v>9785</v>
      </c>
      <c r="L32" s="3">
        <v>9414</v>
      </c>
      <c r="M32" s="3">
        <v>8270</v>
      </c>
      <c r="N32" s="3">
        <v>9237</v>
      </c>
      <c r="O32" s="3">
        <v>8925</v>
      </c>
      <c r="P32" s="3">
        <v>9260</v>
      </c>
      <c r="Q32" s="3">
        <v>8455</v>
      </c>
      <c r="R32" s="3">
        <v>7610</v>
      </c>
      <c r="S32" s="3">
        <v>7172</v>
      </c>
      <c r="T32" s="12">
        <v>-45.76</v>
      </c>
      <c r="U32" s="11">
        <v>-23.06</v>
      </c>
    </row>
    <row r="33" spans="1:21" ht="21">
      <c r="A33" s="2" t="s">
        <v>31</v>
      </c>
      <c r="B33" s="3">
        <v>33080</v>
      </c>
      <c r="C33" s="3">
        <v>31778</v>
      </c>
      <c r="D33" s="3">
        <v>30380</v>
      </c>
      <c r="E33" s="3">
        <v>28137</v>
      </c>
      <c r="F33" s="3">
        <v>30950</v>
      </c>
      <c r="G33" s="3">
        <v>31645</v>
      </c>
      <c r="H33" s="3">
        <v>32765</v>
      </c>
      <c r="I33" s="3">
        <v>31344</v>
      </c>
      <c r="J33" s="3">
        <v>30312</v>
      </c>
      <c r="K33" s="3">
        <v>30577</v>
      </c>
      <c r="L33" s="3">
        <v>32119</v>
      </c>
      <c r="M33" s="3">
        <v>35006</v>
      </c>
      <c r="N33" s="3">
        <v>36200</v>
      </c>
      <c r="O33" s="3">
        <v>39126</v>
      </c>
      <c r="P33" s="3">
        <v>42190</v>
      </c>
      <c r="Q33" s="3">
        <v>41845</v>
      </c>
      <c r="R33" s="3">
        <v>42332</v>
      </c>
      <c r="S33" s="3">
        <v>40608</v>
      </c>
      <c r="T33" s="12">
        <v>22.76</v>
      </c>
      <c r="U33" s="11">
        <v>29.56</v>
      </c>
    </row>
    <row r="34" spans="1:21" ht="21">
      <c r="A34" s="2" t="s">
        <v>32</v>
      </c>
      <c r="B34" s="3">
        <v>22612</v>
      </c>
      <c r="C34" s="3">
        <v>23016</v>
      </c>
      <c r="D34" s="3">
        <v>23788</v>
      </c>
      <c r="E34" s="3">
        <v>22031</v>
      </c>
      <c r="F34" s="3">
        <v>22286</v>
      </c>
      <c r="G34" s="3">
        <v>22139</v>
      </c>
      <c r="H34" s="3">
        <v>16079</v>
      </c>
      <c r="I34" s="3">
        <v>16621</v>
      </c>
      <c r="J34" s="3">
        <v>17206</v>
      </c>
      <c r="K34" s="3">
        <v>17576</v>
      </c>
      <c r="L34" s="3">
        <v>19154</v>
      </c>
      <c r="M34" s="3">
        <v>20747</v>
      </c>
      <c r="N34" s="3">
        <v>20697</v>
      </c>
      <c r="O34" s="3">
        <v>21278</v>
      </c>
      <c r="P34" s="3">
        <v>19940</v>
      </c>
      <c r="Q34" s="3">
        <v>15676</v>
      </c>
      <c r="R34" s="3">
        <v>16494</v>
      </c>
      <c r="S34" s="3">
        <v>16615</v>
      </c>
      <c r="T34" s="12">
        <v>-26.52</v>
      </c>
      <c r="U34" s="11">
        <v>-0.04</v>
      </c>
    </row>
    <row r="35" spans="1:21" ht="21">
      <c r="A35" s="2" t="s">
        <v>33</v>
      </c>
      <c r="B35" s="3">
        <v>29730</v>
      </c>
      <c r="C35" s="3">
        <v>36419</v>
      </c>
      <c r="D35" s="3">
        <v>39655</v>
      </c>
      <c r="E35" s="3">
        <v>38871</v>
      </c>
      <c r="F35" s="3">
        <v>41569</v>
      </c>
      <c r="G35" s="3">
        <v>42783</v>
      </c>
      <c r="H35" s="3">
        <v>36910</v>
      </c>
      <c r="I35" s="3">
        <v>33868</v>
      </c>
      <c r="J35" s="3">
        <v>34759</v>
      </c>
      <c r="K35" s="3">
        <v>37825</v>
      </c>
      <c r="L35" s="3">
        <v>39645</v>
      </c>
      <c r="M35" s="3">
        <v>40542</v>
      </c>
      <c r="N35" s="3">
        <v>41925</v>
      </c>
      <c r="O35" s="3">
        <v>40407</v>
      </c>
      <c r="P35" s="3">
        <v>39615</v>
      </c>
      <c r="Q35" s="3">
        <v>39344</v>
      </c>
      <c r="R35" s="3">
        <v>41082</v>
      </c>
      <c r="S35" s="3">
        <v>41118</v>
      </c>
      <c r="T35" s="12">
        <v>38.299999999999997</v>
      </c>
      <c r="U35" s="11">
        <v>21.41</v>
      </c>
    </row>
    <row r="36" spans="1:21" ht="21">
      <c r="A36" s="2" t="s">
        <v>34</v>
      </c>
      <c r="B36" s="3">
        <v>25127</v>
      </c>
      <c r="C36" s="3">
        <v>24381</v>
      </c>
      <c r="D36" s="3">
        <v>25289</v>
      </c>
      <c r="E36" s="3">
        <v>28323</v>
      </c>
      <c r="F36" s="3">
        <v>36479</v>
      </c>
      <c r="G36" s="3">
        <v>37647</v>
      </c>
      <c r="H36" s="3">
        <v>17344</v>
      </c>
      <c r="I36" s="3">
        <v>18118</v>
      </c>
      <c r="J36" s="3">
        <v>18212</v>
      </c>
      <c r="K36" s="3">
        <v>19896</v>
      </c>
      <c r="L36" s="3">
        <v>20643</v>
      </c>
      <c r="M36" s="3">
        <v>21269</v>
      </c>
      <c r="N36" s="3">
        <v>21831</v>
      </c>
      <c r="O36" s="3">
        <v>22141</v>
      </c>
      <c r="P36" s="3">
        <v>22732</v>
      </c>
      <c r="Q36" s="3">
        <v>21528</v>
      </c>
      <c r="R36" s="3">
        <v>20765</v>
      </c>
      <c r="S36" s="3">
        <v>20513</v>
      </c>
      <c r="T36" s="12">
        <v>-18.36</v>
      </c>
      <c r="U36" s="11">
        <v>13.22</v>
      </c>
    </row>
    <row r="37" spans="1:21">
      <c r="A37" s="2" t="s">
        <v>35</v>
      </c>
      <c r="B37" s="3">
        <v>67827</v>
      </c>
      <c r="C37" s="3">
        <v>67284</v>
      </c>
      <c r="D37" s="3">
        <v>66902</v>
      </c>
      <c r="E37" s="3">
        <v>59518</v>
      </c>
      <c r="F37" s="3">
        <v>58230</v>
      </c>
      <c r="G37" s="3">
        <v>58073</v>
      </c>
      <c r="H37" s="3">
        <v>84922</v>
      </c>
      <c r="I37" s="3">
        <v>92813</v>
      </c>
      <c r="J37" s="3">
        <v>87690</v>
      </c>
      <c r="K37" s="3">
        <v>87850</v>
      </c>
      <c r="L37" s="3">
        <v>83047</v>
      </c>
      <c r="M37" s="3">
        <v>92570</v>
      </c>
      <c r="N37" s="3">
        <v>95488</v>
      </c>
      <c r="O37" s="3">
        <v>95987</v>
      </c>
      <c r="P37" s="3">
        <v>95711</v>
      </c>
      <c r="Q37" s="3">
        <v>96336</v>
      </c>
      <c r="R37" s="3">
        <v>96099</v>
      </c>
      <c r="S37" s="3">
        <v>92566</v>
      </c>
      <c r="T37" s="12">
        <v>36.47</v>
      </c>
      <c r="U37" s="11">
        <v>-0.27</v>
      </c>
    </row>
    <row r="38" spans="1:21">
      <c r="A38" s="2" t="s">
        <v>36</v>
      </c>
      <c r="B38" s="3">
        <v>6850</v>
      </c>
      <c r="C38" s="3">
        <v>6767</v>
      </c>
      <c r="D38" s="3">
        <v>6914</v>
      </c>
      <c r="E38" s="3">
        <v>6517</v>
      </c>
      <c r="F38" s="3">
        <v>6511</v>
      </c>
      <c r="G38" s="3">
        <v>6283</v>
      </c>
      <c r="H38" s="3">
        <v>6568</v>
      </c>
      <c r="I38" s="3">
        <v>6336</v>
      </c>
      <c r="J38" s="3">
        <v>6346</v>
      </c>
      <c r="K38" s="3">
        <v>6217</v>
      </c>
      <c r="L38" s="3">
        <v>6445</v>
      </c>
      <c r="M38" s="3">
        <v>5877</v>
      </c>
      <c r="N38" s="3">
        <v>6733</v>
      </c>
      <c r="O38" s="3">
        <v>6764</v>
      </c>
      <c r="P38" s="3">
        <v>6951</v>
      </c>
      <c r="Q38" s="3">
        <v>6170</v>
      </c>
      <c r="R38" s="3">
        <v>5417</v>
      </c>
      <c r="S38" s="3">
        <v>6021</v>
      </c>
      <c r="T38" s="12">
        <v>-12.1</v>
      </c>
      <c r="U38" s="11">
        <v>-4.97</v>
      </c>
    </row>
    <row r="39" spans="1:21" ht="21">
      <c r="A39" s="2" t="s">
        <v>37</v>
      </c>
      <c r="B39" s="3">
        <v>10354</v>
      </c>
      <c r="C39" s="3">
        <v>10515</v>
      </c>
      <c r="D39" s="3">
        <v>8171</v>
      </c>
      <c r="E39" s="3">
        <v>6568</v>
      </c>
      <c r="F39" s="3">
        <v>8567</v>
      </c>
      <c r="G39" s="3">
        <v>9671</v>
      </c>
      <c r="H39" s="3">
        <v>15564</v>
      </c>
      <c r="I39" s="3">
        <v>16358</v>
      </c>
      <c r="J39" s="3">
        <v>16423</v>
      </c>
      <c r="K39" s="3">
        <v>16450</v>
      </c>
      <c r="L39" s="3">
        <v>16221</v>
      </c>
      <c r="M39" s="3">
        <v>17804</v>
      </c>
      <c r="N39" s="3">
        <v>18044</v>
      </c>
      <c r="O39" s="3">
        <v>17023</v>
      </c>
      <c r="P39" s="3">
        <v>13812</v>
      </c>
      <c r="Q39" s="3">
        <v>13806</v>
      </c>
      <c r="R39" s="3">
        <v>13978</v>
      </c>
      <c r="S39" s="3">
        <v>13905</v>
      </c>
      <c r="T39" s="12">
        <v>34.299999999999997</v>
      </c>
      <c r="U39" s="11">
        <v>-15</v>
      </c>
    </row>
    <row r="40" spans="1:21">
      <c r="A40" s="71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</row>
    <row r="41" spans="1:21">
      <c r="A41" s="6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</row>
    <row r="42" spans="1:21">
      <c r="A42" s="72" t="s">
        <v>38</v>
      </c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</row>
    <row r="43" spans="1:21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</row>
    <row r="44" spans="1:21">
      <c r="A44" s="77" t="s">
        <v>39</v>
      </c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</row>
    <row r="45" spans="1:21">
      <c r="A45" s="65"/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</row>
    <row r="46" spans="1:21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</row>
    <row r="47" spans="1:21">
      <c r="A47" s="72" t="s">
        <v>40</v>
      </c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</row>
    <row r="48" spans="1:21">
      <c r="A48" s="77"/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</row>
    <row r="49" spans="1:19">
      <c r="A49" s="73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</row>
    <row r="50" spans="1:19">
      <c r="A50" s="74"/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</row>
    <row r="51" spans="1:19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</row>
    <row r="52" spans="1:19">
      <c r="A52" s="75"/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</row>
    <row r="53" spans="1:19">
      <c r="A53" s="76" t="s">
        <v>41</v>
      </c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</row>
  </sheetData>
  <mergeCells count="15">
    <mergeCell ref="A49:S49"/>
    <mergeCell ref="A50:S50"/>
    <mergeCell ref="A52:S52"/>
    <mergeCell ref="A53:S53"/>
    <mergeCell ref="A44:S44"/>
    <mergeCell ref="A45:S45"/>
    <mergeCell ref="A46:S46"/>
    <mergeCell ref="A47:S47"/>
    <mergeCell ref="A48:S48"/>
    <mergeCell ref="A43:S43"/>
    <mergeCell ref="A2:A3"/>
    <mergeCell ref="B2:S2"/>
    <mergeCell ref="A40:S40"/>
    <mergeCell ref="A41:S41"/>
    <mergeCell ref="A42:S42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2:AB39"/>
  <sheetViews>
    <sheetView topLeftCell="Q20" workbookViewId="0">
      <selection activeCell="U2" sqref="U2:AB39"/>
    </sheetView>
  </sheetViews>
  <sheetFormatPr defaultRowHeight="15"/>
  <cols>
    <col min="1" max="1" width="26.42578125" customWidth="1"/>
    <col min="2" max="2" width="9.140625" customWidth="1"/>
    <col min="22" max="22" width="21.7109375" customWidth="1"/>
  </cols>
  <sheetData>
    <row r="2" spans="1:28" ht="27" customHeight="1">
      <c r="A2" s="66" t="s">
        <v>0</v>
      </c>
      <c r="B2" s="69" t="s">
        <v>575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70"/>
      <c r="U2" s="63"/>
      <c r="W2" t="s">
        <v>576</v>
      </c>
    </row>
    <row r="3" spans="1:28" ht="21">
      <c r="A3" s="67"/>
      <c r="B3" s="1">
        <v>1990</v>
      </c>
      <c r="C3" s="1">
        <v>1991</v>
      </c>
      <c r="D3" s="1">
        <v>1992</v>
      </c>
      <c r="E3" s="1">
        <v>1993</v>
      </c>
      <c r="F3" s="1">
        <v>1994</v>
      </c>
      <c r="G3" s="1">
        <v>1995</v>
      </c>
      <c r="H3" s="1">
        <v>1996</v>
      </c>
      <c r="I3" s="1">
        <v>1997</v>
      </c>
      <c r="J3" s="1">
        <v>1998</v>
      </c>
      <c r="K3" s="1">
        <v>1999</v>
      </c>
      <c r="L3" s="1">
        <v>2000</v>
      </c>
      <c r="M3" s="1">
        <v>2001</v>
      </c>
      <c r="N3" s="1">
        <v>2002</v>
      </c>
      <c r="O3" s="1">
        <v>2003</v>
      </c>
      <c r="P3" s="1">
        <v>2004</v>
      </c>
      <c r="Q3" s="1">
        <v>2005</v>
      </c>
      <c r="R3" s="1">
        <v>2006</v>
      </c>
      <c r="S3" s="1">
        <v>2007</v>
      </c>
      <c r="T3" s="1">
        <v>2008</v>
      </c>
      <c r="U3" s="63" t="s">
        <v>43</v>
      </c>
      <c r="W3" s="56">
        <v>1990</v>
      </c>
      <c r="X3" s="56">
        <v>1995</v>
      </c>
      <c r="Y3" s="56">
        <v>2000</v>
      </c>
      <c r="Z3" s="56">
        <v>2005</v>
      </c>
      <c r="AA3" s="56">
        <v>2007</v>
      </c>
      <c r="AB3" t="s">
        <v>43</v>
      </c>
    </row>
    <row r="4" spans="1:28">
      <c r="A4" s="2" t="s">
        <v>2</v>
      </c>
      <c r="B4" s="3">
        <v>1173862</v>
      </c>
      <c r="C4" s="3">
        <v>1187152</v>
      </c>
      <c r="D4" s="3">
        <v>1216808</v>
      </c>
      <c r="E4" s="3">
        <v>1228387</v>
      </c>
      <c r="F4" s="3">
        <v>1245743</v>
      </c>
      <c r="G4" s="3">
        <v>1251487</v>
      </c>
      <c r="H4" s="3">
        <v>1030826</v>
      </c>
      <c r="I4" s="3">
        <v>1101230</v>
      </c>
      <c r="J4" s="3">
        <v>1105208</v>
      </c>
      <c r="K4" s="3">
        <v>1117033</v>
      </c>
      <c r="L4" s="3">
        <v>1164912</v>
      </c>
      <c r="M4" s="3">
        <v>1204371</v>
      </c>
      <c r="N4" s="3">
        <v>1186301</v>
      </c>
      <c r="O4" s="3">
        <v>1182358</v>
      </c>
      <c r="P4" s="3">
        <v>1202187</v>
      </c>
      <c r="Q4" s="3">
        <v>1203601</v>
      </c>
      <c r="R4" s="3">
        <v>1239059</v>
      </c>
      <c r="S4" s="3">
        <v>1325354</v>
      </c>
      <c r="T4" s="3">
        <v>1418922</v>
      </c>
      <c r="U4" s="64">
        <f>((S4/B4)-1)*100</f>
        <v>12.905435221516658</v>
      </c>
      <c r="V4" s="2" t="s">
        <v>2</v>
      </c>
      <c r="W4" s="57">
        <f>'micro de 1990 a 2007'!B4/B4</f>
        <v>1.2367697395434898</v>
      </c>
      <c r="X4" s="57">
        <f>'micro de 1990 a 2007'!G4/G4</f>
        <v>1.3669155173006191</v>
      </c>
      <c r="Y4" s="57">
        <f>'micro de 1990 a 2007'!L4/L4</f>
        <v>1.8044435974562885</v>
      </c>
      <c r="Z4" s="57">
        <f>'micro de 1990 a 2007'!Q4/Q4</f>
        <v>2.0502060068079038</v>
      </c>
      <c r="AA4" s="57">
        <f>'micro de 1990 a 2007'!S4/S4</f>
        <v>2.2210549030674067</v>
      </c>
      <c r="AB4" s="62">
        <f>((AA4/W4)-1)*100</f>
        <v>79.58515898741436</v>
      </c>
    </row>
    <row r="5" spans="1:28">
      <c r="A5" s="2" t="s">
        <v>3</v>
      </c>
      <c r="B5" s="3">
        <v>43121</v>
      </c>
      <c r="C5" s="3">
        <v>43212</v>
      </c>
      <c r="D5" s="3">
        <v>45159</v>
      </c>
      <c r="E5" s="3">
        <v>48304</v>
      </c>
      <c r="F5" s="3">
        <v>56052</v>
      </c>
      <c r="G5" s="3">
        <v>56487</v>
      </c>
      <c r="H5" s="3">
        <v>56707</v>
      </c>
      <c r="I5" s="3">
        <v>58149</v>
      </c>
      <c r="J5" s="3">
        <v>56329</v>
      </c>
      <c r="K5" s="3">
        <v>59058</v>
      </c>
      <c r="L5" s="3">
        <v>69237</v>
      </c>
      <c r="M5" s="3">
        <v>82035</v>
      </c>
      <c r="N5" s="3">
        <v>67294</v>
      </c>
      <c r="O5" s="3">
        <v>62223</v>
      </c>
      <c r="P5" s="3">
        <v>72932</v>
      </c>
      <c r="Q5" s="3">
        <v>71635</v>
      </c>
      <c r="R5" s="3">
        <v>73987</v>
      </c>
      <c r="S5" s="3">
        <v>66610</v>
      </c>
      <c r="T5" s="3">
        <v>71635</v>
      </c>
      <c r="U5" s="64">
        <f t="shared" ref="U5:U39" si="0">((S5/B5)-1)*100</f>
        <v>54.472298879896108</v>
      </c>
      <c r="V5" s="2" t="s">
        <v>3</v>
      </c>
      <c r="W5" s="57">
        <f>'micro de 1990 a 2007'!B5/B5</f>
        <v>1.5260314000139144</v>
      </c>
      <c r="X5" s="57">
        <f>'micro de 1990 a 2007'!G5/G5</f>
        <v>1.7941473259334006</v>
      </c>
      <c r="Y5" s="57">
        <f>'micro de 1990 a 2007'!L5/L5</f>
        <v>2.2079523953955253</v>
      </c>
      <c r="Z5" s="57">
        <f>'micro de 1990 a 2007'!Q5/Q5</f>
        <v>2.4388776436099673</v>
      </c>
      <c r="AA5" s="57">
        <f>'micro de 1990 a 2007'!S5/S5</f>
        <v>2.5930791172496623</v>
      </c>
      <c r="AB5">
        <f t="shared" ref="AB5:AB39" si="1">((AA5/W5)-1)*100</f>
        <v>69.923051204976417</v>
      </c>
    </row>
    <row r="6" spans="1:28">
      <c r="A6" s="2" t="s">
        <v>4</v>
      </c>
      <c r="B6" s="3">
        <v>43863</v>
      </c>
      <c r="C6" s="3">
        <v>45551</v>
      </c>
      <c r="D6" s="3">
        <v>51652</v>
      </c>
      <c r="E6" s="3">
        <v>52998</v>
      </c>
      <c r="F6" s="3">
        <v>53941</v>
      </c>
      <c r="G6" s="3">
        <v>56829</v>
      </c>
      <c r="H6" s="3">
        <v>61781</v>
      </c>
      <c r="I6" s="3">
        <v>62010</v>
      </c>
      <c r="J6" s="3">
        <v>61960</v>
      </c>
      <c r="K6" s="3">
        <v>67336</v>
      </c>
      <c r="L6" s="3">
        <v>73742</v>
      </c>
      <c r="M6" s="3">
        <v>75314</v>
      </c>
      <c r="N6" s="3">
        <v>74501</v>
      </c>
      <c r="O6" s="3">
        <v>75447</v>
      </c>
      <c r="P6" s="3">
        <v>74895</v>
      </c>
      <c r="Q6" s="3">
        <v>76068</v>
      </c>
      <c r="R6" s="3">
        <v>77921</v>
      </c>
      <c r="S6" s="3">
        <v>77011</v>
      </c>
      <c r="T6" s="3">
        <v>84662</v>
      </c>
      <c r="U6" s="64">
        <f t="shared" si="0"/>
        <v>75.571666324692785</v>
      </c>
      <c r="V6" s="2" t="s">
        <v>4</v>
      </c>
      <c r="W6" s="57">
        <f>'micro de 1990 a 2007'!B6/B6</f>
        <v>1.3779723229145293</v>
      </c>
      <c r="X6" s="57">
        <f>'micro de 1990 a 2007'!G6/G6</f>
        <v>1.5756391982966442</v>
      </c>
      <c r="Y6" s="57">
        <f>'micro de 1990 a 2007'!L6/L6</f>
        <v>1.9170621897968594</v>
      </c>
      <c r="Z6" s="57">
        <f>'micro de 1990 a 2007'!Q6/Q6</f>
        <v>2.2957091023820793</v>
      </c>
      <c r="AA6" s="57">
        <f>'micro de 1990 a 2007'!S6/S6</f>
        <v>2.4444430016491152</v>
      </c>
      <c r="AB6">
        <f t="shared" si="1"/>
        <v>77.394201683159295</v>
      </c>
    </row>
    <row r="7" spans="1:28" ht="21">
      <c r="A7" s="2" t="s">
        <v>5</v>
      </c>
      <c r="B7" s="3">
        <v>47370</v>
      </c>
      <c r="C7" s="3">
        <v>49142</v>
      </c>
      <c r="D7" s="3">
        <v>52506</v>
      </c>
      <c r="E7" s="3">
        <v>58010</v>
      </c>
      <c r="F7" s="3">
        <v>61377</v>
      </c>
      <c r="G7" s="3">
        <v>64412</v>
      </c>
      <c r="H7" s="3">
        <v>52313</v>
      </c>
      <c r="I7" s="3">
        <v>54687</v>
      </c>
      <c r="J7" s="3">
        <v>55620</v>
      </c>
      <c r="K7" s="3">
        <v>57064</v>
      </c>
      <c r="L7" s="3">
        <v>58130</v>
      </c>
      <c r="M7" s="3">
        <v>59071</v>
      </c>
      <c r="N7" s="3">
        <v>61219</v>
      </c>
      <c r="O7" s="3">
        <v>62672</v>
      </c>
      <c r="P7" s="3">
        <v>65062</v>
      </c>
      <c r="Q7" s="3">
        <v>67675</v>
      </c>
      <c r="R7" s="3">
        <v>70618</v>
      </c>
      <c r="S7" s="3">
        <v>95365</v>
      </c>
      <c r="T7" s="3">
        <v>105195</v>
      </c>
      <c r="U7" s="64">
        <f t="shared" si="0"/>
        <v>101.31940046442898</v>
      </c>
      <c r="V7" s="2" t="s">
        <v>5</v>
      </c>
      <c r="W7" s="57">
        <f>'micro de 1990 a 2007'!B7/B7</f>
        <v>1.2653367109985223</v>
      </c>
      <c r="X7" s="57">
        <f>'micro de 1990 a 2007'!G7/G7</f>
        <v>1.3680680618518288</v>
      </c>
      <c r="Y7" s="57">
        <f>'micro de 1990 a 2007'!L7/L7</f>
        <v>1.5842594185446413</v>
      </c>
      <c r="Z7" s="57">
        <f>'micro de 1990 a 2007'!Q7/Q7</f>
        <v>1.6001477650535649</v>
      </c>
      <c r="AA7" s="57">
        <f>'micro de 1990 a 2007'!S7/S7</f>
        <v>1.677271535678708</v>
      </c>
      <c r="AB7">
        <f t="shared" si="1"/>
        <v>32.555352350056552</v>
      </c>
    </row>
    <row r="8" spans="1:28">
      <c r="A8" s="2" t="s">
        <v>6</v>
      </c>
      <c r="B8" s="3">
        <v>53474</v>
      </c>
      <c r="C8" s="3">
        <v>54968</v>
      </c>
      <c r="D8" s="3">
        <v>55815</v>
      </c>
      <c r="E8" s="3">
        <v>57301</v>
      </c>
      <c r="F8" s="3">
        <v>57739</v>
      </c>
      <c r="G8" s="3">
        <v>59565</v>
      </c>
      <c r="H8" s="3">
        <v>54578</v>
      </c>
      <c r="I8" s="3">
        <v>53870</v>
      </c>
      <c r="J8" s="3">
        <v>51940</v>
      </c>
      <c r="K8" s="3">
        <v>51944</v>
      </c>
      <c r="L8" s="3">
        <v>52273</v>
      </c>
      <c r="M8" s="3">
        <v>54413</v>
      </c>
      <c r="N8" s="3">
        <v>58224</v>
      </c>
      <c r="O8" s="3">
        <v>60278</v>
      </c>
      <c r="P8" s="3">
        <v>61455</v>
      </c>
      <c r="Q8" s="3">
        <v>63508</v>
      </c>
      <c r="R8" s="3">
        <v>64792</v>
      </c>
      <c r="S8" s="3">
        <v>100592</v>
      </c>
      <c r="T8" s="3">
        <v>102935</v>
      </c>
      <c r="U8" s="64">
        <f t="shared" si="0"/>
        <v>88.113849721359912</v>
      </c>
      <c r="V8" s="2" t="s">
        <v>6</v>
      </c>
      <c r="W8" s="57">
        <f>'micro de 1990 a 2007'!B8/B8</f>
        <v>1.4154355387665034</v>
      </c>
      <c r="X8" s="57">
        <f>'micro de 1990 a 2007'!G8/G8</f>
        <v>1.4062284898849995</v>
      </c>
      <c r="Y8" s="57">
        <f>'micro de 1990 a 2007'!L8/L8</f>
        <v>1.8297400187477282</v>
      </c>
      <c r="Z8" s="57">
        <f>'micro de 1990 a 2007'!Q8/Q8</f>
        <v>1.7953643635447503</v>
      </c>
      <c r="AA8" s="57">
        <f>'micro de 1990 a 2007'!S8/S8</f>
        <v>1.8384066327342135</v>
      </c>
      <c r="AB8">
        <f t="shared" si="1"/>
        <v>29.882752155305692</v>
      </c>
    </row>
    <row r="9" spans="1:28">
      <c r="A9" s="2" t="s">
        <v>7</v>
      </c>
      <c r="B9" s="3">
        <v>20740</v>
      </c>
      <c r="C9" s="3">
        <v>23210</v>
      </c>
      <c r="D9" s="3">
        <v>25870</v>
      </c>
      <c r="E9" s="3">
        <v>25105</v>
      </c>
      <c r="F9" s="3">
        <v>27192</v>
      </c>
      <c r="G9" s="3">
        <v>25010</v>
      </c>
      <c r="H9" s="3">
        <v>22662</v>
      </c>
      <c r="I9" s="3">
        <v>23183</v>
      </c>
      <c r="J9" s="3">
        <v>23584</v>
      </c>
      <c r="K9" s="3">
        <v>23853</v>
      </c>
      <c r="L9" s="3">
        <v>24025</v>
      </c>
      <c r="M9" s="3">
        <v>21011</v>
      </c>
      <c r="N9" s="3">
        <v>21212</v>
      </c>
      <c r="O9" s="3">
        <v>21624</v>
      </c>
      <c r="P9" s="3">
        <v>26400</v>
      </c>
      <c r="Q9" s="3">
        <v>26837</v>
      </c>
      <c r="R9" s="3">
        <v>27391</v>
      </c>
      <c r="S9" s="3">
        <v>39455</v>
      </c>
      <c r="T9" s="3">
        <v>36230</v>
      </c>
      <c r="U9" s="64">
        <f t="shared" si="0"/>
        <v>90.236258437801339</v>
      </c>
      <c r="V9" s="55" t="s">
        <v>7</v>
      </c>
      <c r="W9" s="57">
        <f>'micro de 1990 a 2007'!B9/B9</f>
        <v>1.3263259402121503</v>
      </c>
      <c r="X9" s="57">
        <f>'micro de 1990 a 2007'!G9/G9</f>
        <v>1.4173530587764893</v>
      </c>
      <c r="Y9" s="57">
        <f>'micro de 1990 a 2007'!L9/L9</f>
        <v>1.7257023933402706</v>
      </c>
      <c r="Z9" s="57">
        <f>'micro de 1990 a 2007'!Q9/Q9</f>
        <v>2.573126653500764</v>
      </c>
      <c r="AA9" s="57">
        <f>'micro de 1990 a 2007'!S9/S9</f>
        <v>2.9329109111646181</v>
      </c>
      <c r="AB9" s="59">
        <f t="shared" si="1"/>
        <v>121.13047948798234</v>
      </c>
    </row>
    <row r="10" spans="1:28">
      <c r="A10" s="2" t="s">
        <v>8</v>
      </c>
      <c r="B10" s="3">
        <v>29830</v>
      </c>
      <c r="C10" s="3">
        <v>29404</v>
      </c>
      <c r="D10" s="3">
        <v>30274</v>
      </c>
      <c r="E10" s="3">
        <v>31529</v>
      </c>
      <c r="F10" s="3">
        <v>34560</v>
      </c>
      <c r="G10" s="3">
        <v>36034</v>
      </c>
      <c r="H10" s="3">
        <v>33247</v>
      </c>
      <c r="I10" s="3">
        <v>35373</v>
      </c>
      <c r="J10" s="3">
        <v>36226</v>
      </c>
      <c r="K10" s="3">
        <v>36560</v>
      </c>
      <c r="L10" s="3">
        <v>37187</v>
      </c>
      <c r="M10" s="3">
        <v>40682</v>
      </c>
      <c r="N10" s="3">
        <v>41582</v>
      </c>
      <c r="O10" s="3">
        <v>40066</v>
      </c>
      <c r="P10" s="3">
        <v>39427</v>
      </c>
      <c r="Q10" s="3">
        <v>41674</v>
      </c>
      <c r="R10" s="3">
        <v>46021</v>
      </c>
      <c r="S10" s="3">
        <v>49599</v>
      </c>
      <c r="T10" s="3">
        <v>50123</v>
      </c>
      <c r="U10" s="64">
        <f t="shared" si="0"/>
        <v>66.272209185383829</v>
      </c>
      <c r="V10" s="2" t="s">
        <v>8</v>
      </c>
      <c r="W10" s="57">
        <f>'micro de 1990 a 2007'!B10/B10</f>
        <v>1.3588333892054978</v>
      </c>
      <c r="X10" s="57">
        <f>'micro de 1990 a 2007'!G10/G10</f>
        <v>1.5273352944441361</v>
      </c>
      <c r="Y10" s="57">
        <f>'micro de 1990 a 2007'!L10/L10</f>
        <v>2.0148170059429371</v>
      </c>
      <c r="Z10" s="57">
        <f>'micro de 1990 a 2007'!Q10/Q10</f>
        <v>1.7869654940730431</v>
      </c>
      <c r="AA10" s="57">
        <f>'micro de 1990 a 2007'!S10/S10</f>
        <v>2.1038932236537029</v>
      </c>
      <c r="AB10">
        <f t="shared" si="1"/>
        <v>54.830845368307976</v>
      </c>
    </row>
    <row r="11" spans="1:28">
      <c r="A11" s="2" t="s">
        <v>9</v>
      </c>
      <c r="B11" s="3">
        <v>44990</v>
      </c>
      <c r="C11" s="3">
        <v>44981</v>
      </c>
      <c r="D11" s="3">
        <v>44891</v>
      </c>
      <c r="E11" s="3">
        <v>45200</v>
      </c>
      <c r="F11" s="3">
        <v>47670</v>
      </c>
      <c r="G11" s="3">
        <v>48700</v>
      </c>
      <c r="H11" s="3">
        <v>47070</v>
      </c>
      <c r="I11" s="3">
        <v>45649</v>
      </c>
      <c r="J11" s="3">
        <v>46230</v>
      </c>
      <c r="K11" s="3">
        <v>48029</v>
      </c>
      <c r="L11" s="3">
        <v>48939</v>
      </c>
      <c r="M11" s="3">
        <v>50406</v>
      </c>
      <c r="N11" s="3">
        <v>50536</v>
      </c>
      <c r="O11" s="3">
        <v>50417</v>
      </c>
      <c r="P11" s="3">
        <v>51619</v>
      </c>
      <c r="Q11" s="3">
        <v>50646</v>
      </c>
      <c r="R11" s="3">
        <v>57188</v>
      </c>
      <c r="S11" s="3">
        <v>57147</v>
      </c>
      <c r="T11" s="3">
        <v>59765</v>
      </c>
      <c r="U11" s="64">
        <f t="shared" si="0"/>
        <v>27.021560346743723</v>
      </c>
      <c r="V11" s="2" t="s">
        <v>9</v>
      </c>
      <c r="W11" s="57">
        <f>'micro de 1990 a 2007'!B11/B11</f>
        <v>1.1620804623249612</v>
      </c>
      <c r="X11" s="57">
        <f>'micro de 1990 a 2007'!G11/G11</f>
        <v>1.1973305954825462</v>
      </c>
      <c r="Y11" s="57">
        <f>'micro de 1990 a 2007'!L11/L11</f>
        <v>1.6962545209342241</v>
      </c>
      <c r="Z11" s="57">
        <f>'micro de 1990 a 2007'!Q11/Q11</f>
        <v>1.7087430399241796</v>
      </c>
      <c r="AA11" s="57">
        <f>'micro de 1990 a 2007'!S11/S11</f>
        <v>1.7782735751658005</v>
      </c>
      <c r="AB11">
        <f t="shared" si="1"/>
        <v>53.024995498851155</v>
      </c>
    </row>
    <row r="12" spans="1:28">
      <c r="A12" s="2" t="s">
        <v>10</v>
      </c>
      <c r="B12" s="3">
        <v>37489</v>
      </c>
      <c r="C12" s="3">
        <v>38636</v>
      </c>
      <c r="D12" s="3">
        <v>32249</v>
      </c>
      <c r="E12" s="3">
        <v>33077</v>
      </c>
      <c r="F12" s="3">
        <v>35447</v>
      </c>
      <c r="G12" s="3">
        <v>39320</v>
      </c>
      <c r="H12" s="3">
        <v>45970</v>
      </c>
      <c r="I12" s="3">
        <v>48857</v>
      </c>
      <c r="J12" s="3">
        <v>48945</v>
      </c>
      <c r="K12" s="3">
        <v>49665</v>
      </c>
      <c r="L12" s="3">
        <v>50574</v>
      </c>
      <c r="M12" s="3">
        <v>49480</v>
      </c>
      <c r="N12" s="3">
        <v>44492</v>
      </c>
      <c r="O12" s="3">
        <v>40773</v>
      </c>
      <c r="P12" s="3">
        <v>43249</v>
      </c>
      <c r="Q12" s="3">
        <v>49268</v>
      </c>
      <c r="R12" s="3">
        <v>51453</v>
      </c>
      <c r="S12" s="3">
        <v>54582</v>
      </c>
      <c r="T12" s="3">
        <v>66842</v>
      </c>
      <c r="U12" s="64">
        <f t="shared" si="0"/>
        <v>45.594707780949072</v>
      </c>
      <c r="V12" s="2" t="s">
        <v>10</v>
      </c>
      <c r="W12" s="57">
        <f>'micro de 1990 a 2007'!B12/B12</f>
        <v>1.45568033289765</v>
      </c>
      <c r="X12" s="57">
        <f>'micro de 1990 a 2007'!G12/G12</f>
        <v>2.0532807731434386</v>
      </c>
      <c r="Y12" s="57">
        <f>'micro de 1990 a 2007'!L12/L12</f>
        <v>2.6246885751571956</v>
      </c>
      <c r="Z12" s="57">
        <f>'micro de 1990 a 2007'!Q12/Q12</f>
        <v>2.7374157668263375</v>
      </c>
      <c r="AA12" s="57">
        <f>'micro de 1990 a 2007'!S12/S12</f>
        <v>2.6458173024073872</v>
      </c>
      <c r="AB12">
        <f t="shared" si="1"/>
        <v>81.758126603295707</v>
      </c>
    </row>
    <row r="13" spans="1:28">
      <c r="A13" s="2" t="s">
        <v>11</v>
      </c>
      <c r="B13" s="3">
        <v>19436</v>
      </c>
      <c r="C13" s="3">
        <v>20595</v>
      </c>
      <c r="D13" s="3">
        <v>22209</v>
      </c>
      <c r="E13" s="3">
        <v>21687</v>
      </c>
      <c r="F13" s="3">
        <v>20072</v>
      </c>
      <c r="G13" s="3">
        <v>23260</v>
      </c>
      <c r="H13" s="3">
        <v>25913</v>
      </c>
      <c r="I13" s="3">
        <v>26710</v>
      </c>
      <c r="J13" s="3">
        <v>26380</v>
      </c>
      <c r="K13" s="3">
        <v>29220</v>
      </c>
      <c r="L13" s="3">
        <v>30545</v>
      </c>
      <c r="M13" s="3">
        <v>32590</v>
      </c>
      <c r="N13" s="3">
        <v>31676</v>
      </c>
      <c r="O13" s="3">
        <v>31565</v>
      </c>
      <c r="P13" s="3">
        <v>32078</v>
      </c>
      <c r="Q13" s="3">
        <v>37058</v>
      </c>
      <c r="R13" s="3">
        <v>43020</v>
      </c>
      <c r="S13" s="3">
        <v>49026</v>
      </c>
      <c r="T13" s="3">
        <v>68960</v>
      </c>
      <c r="U13" s="64">
        <f t="shared" si="0"/>
        <v>152.24325993002674</v>
      </c>
      <c r="V13" s="55" t="s">
        <v>11</v>
      </c>
      <c r="W13" s="57">
        <f>'micro de 1990 a 2007'!B13/B13</f>
        <v>1.1831138094258078</v>
      </c>
      <c r="X13" s="57">
        <f>'micro de 1990 a 2007'!G13/G13</f>
        <v>1.4437231298366293</v>
      </c>
      <c r="Y13" s="57">
        <f>'micro de 1990 a 2007'!L13/L13</f>
        <v>1.8934686528073335</v>
      </c>
      <c r="Z13" s="57">
        <f>'micro de 1990 a 2007'!Q13/Q13</f>
        <v>2.1538669113281883</v>
      </c>
      <c r="AA13" s="57">
        <f>'micro de 1990 a 2007'!S13/S13</f>
        <v>2.3663770244360136</v>
      </c>
      <c r="AB13" s="59">
        <f t="shared" si="1"/>
        <v>100.01262816672477</v>
      </c>
    </row>
    <row r="14" spans="1:28">
      <c r="A14" s="2" t="s">
        <v>12</v>
      </c>
      <c r="B14" s="3">
        <v>45965</v>
      </c>
      <c r="C14" s="3">
        <v>46982</v>
      </c>
      <c r="D14" s="3">
        <v>47912</v>
      </c>
      <c r="E14" s="3">
        <v>48954</v>
      </c>
      <c r="F14" s="3">
        <v>50320</v>
      </c>
      <c r="G14" s="3">
        <v>52443</v>
      </c>
      <c r="H14" s="3">
        <v>51247</v>
      </c>
      <c r="I14" s="3">
        <v>51827</v>
      </c>
      <c r="J14" s="3">
        <v>56903</v>
      </c>
      <c r="K14" s="3">
        <v>58442</v>
      </c>
      <c r="L14" s="3">
        <v>72177</v>
      </c>
      <c r="M14" s="3">
        <v>73076</v>
      </c>
      <c r="N14" s="3">
        <v>83192</v>
      </c>
      <c r="O14" s="3">
        <v>79552</v>
      </c>
      <c r="P14" s="3">
        <v>81323</v>
      </c>
      <c r="Q14" s="3">
        <v>87784</v>
      </c>
      <c r="R14" s="3">
        <v>88418</v>
      </c>
      <c r="S14" s="3">
        <v>81771</v>
      </c>
      <c r="T14" s="3">
        <v>98434</v>
      </c>
      <c r="U14" s="64">
        <f t="shared" si="0"/>
        <v>77.89840095725009</v>
      </c>
      <c r="V14" s="55" t="s">
        <v>12</v>
      </c>
      <c r="W14" s="58">
        <f>'micro de 1990 a 2007'!B14/B14</f>
        <v>1.3355379092787991</v>
      </c>
      <c r="X14" s="58">
        <f>'micro de 1990 a 2007'!G14/G14</f>
        <v>1.7637816295787807</v>
      </c>
      <c r="Y14" s="58">
        <f>'micro de 1990 a 2007'!L14/L14</f>
        <v>2.4272413649777631</v>
      </c>
      <c r="Z14" s="58">
        <f>'micro de 1990 a 2007'!Q14/Q14</f>
        <v>3.1317324341565662</v>
      </c>
      <c r="AA14" s="58">
        <f>'micro de 1990 a 2007'!S14/S14</f>
        <v>3.9821697178706388</v>
      </c>
      <c r="AB14" s="59">
        <f t="shared" si="1"/>
        <v>198.16972548694193</v>
      </c>
    </row>
    <row r="15" spans="1:28">
      <c r="A15" s="2" t="s">
        <v>13</v>
      </c>
      <c r="B15" s="3">
        <v>42124</v>
      </c>
      <c r="C15" s="3">
        <v>45173</v>
      </c>
      <c r="D15" s="3">
        <v>47484</v>
      </c>
      <c r="E15" s="3">
        <v>47672</v>
      </c>
      <c r="F15" s="3">
        <v>45002</v>
      </c>
      <c r="G15" s="3">
        <v>43464</v>
      </c>
      <c r="H15" s="3">
        <v>33734</v>
      </c>
      <c r="I15" s="3">
        <v>35347</v>
      </c>
      <c r="J15" s="3">
        <v>34608</v>
      </c>
      <c r="K15" s="3">
        <v>35470</v>
      </c>
      <c r="L15" s="3">
        <v>36480</v>
      </c>
      <c r="M15" s="3">
        <v>37913</v>
      </c>
      <c r="N15" s="3">
        <v>35793</v>
      </c>
      <c r="O15" s="3">
        <v>34540</v>
      </c>
      <c r="P15" s="3">
        <v>35773</v>
      </c>
      <c r="Q15" s="3">
        <v>38291</v>
      </c>
      <c r="R15" s="3">
        <v>37106</v>
      </c>
      <c r="S15" s="3">
        <v>40523</v>
      </c>
      <c r="T15" s="3">
        <v>40907</v>
      </c>
      <c r="U15" s="64">
        <f t="shared" si="0"/>
        <v>-3.8006836957553913</v>
      </c>
      <c r="V15" s="55" t="s">
        <v>13</v>
      </c>
      <c r="W15" s="57">
        <f>'micro de 1990 a 2007'!B15/B15</f>
        <v>1.3659671446206438</v>
      </c>
      <c r="X15" s="57">
        <f>'micro de 1990 a 2007'!G15/G15</f>
        <v>1.9504417448923246</v>
      </c>
      <c r="Y15" s="57">
        <f>'micro de 1990 a 2007'!L15/L15</f>
        <v>2.7122532894736842</v>
      </c>
      <c r="Z15" s="57">
        <f>'micro de 1990 a 2007'!Q15/Q15</f>
        <v>2.8223342299757124</v>
      </c>
      <c r="AA15" s="57">
        <f>'micro de 1990 a 2007'!S15/S15</f>
        <v>3.1891024850085139</v>
      </c>
      <c r="AB15" s="59">
        <f t="shared" si="1"/>
        <v>133.46846207594481</v>
      </c>
    </row>
    <row r="16" spans="1:28">
      <c r="A16" s="2" t="s">
        <v>14</v>
      </c>
      <c r="B16" s="3">
        <v>10603</v>
      </c>
      <c r="C16" s="3">
        <v>10956</v>
      </c>
      <c r="D16" s="3">
        <v>13111</v>
      </c>
      <c r="E16" s="3">
        <v>13491</v>
      </c>
      <c r="F16" s="3">
        <v>13716</v>
      </c>
      <c r="G16" s="3">
        <v>14853</v>
      </c>
      <c r="H16" s="3">
        <v>15884</v>
      </c>
      <c r="I16" s="3">
        <v>16116</v>
      </c>
      <c r="J16" s="3">
        <v>17376</v>
      </c>
      <c r="K16" s="3">
        <v>17608</v>
      </c>
      <c r="L16" s="3">
        <v>17716</v>
      </c>
      <c r="M16" s="3">
        <v>19701</v>
      </c>
      <c r="N16" s="3">
        <v>18769</v>
      </c>
      <c r="O16" s="3">
        <v>17774</v>
      </c>
      <c r="P16" s="3">
        <v>16777</v>
      </c>
      <c r="Q16" s="3">
        <v>16863</v>
      </c>
      <c r="R16" s="3">
        <v>18473</v>
      </c>
      <c r="S16" s="3">
        <v>17734</v>
      </c>
      <c r="T16" s="3">
        <v>18462</v>
      </c>
      <c r="U16" s="64">
        <f t="shared" si="0"/>
        <v>67.254550598887093</v>
      </c>
      <c r="V16" s="2" t="s">
        <v>14</v>
      </c>
      <c r="W16" s="57">
        <f>'micro de 1990 a 2007'!B16/B16</f>
        <v>1.762331415637084</v>
      </c>
      <c r="X16" s="57">
        <f>'micro de 1990 a 2007'!G16/G16</f>
        <v>2.1879081667003297</v>
      </c>
      <c r="Y16" s="57">
        <f>'micro de 1990 a 2007'!L16/L16</f>
        <v>3.468785278843983</v>
      </c>
      <c r="Z16" s="57">
        <f>'micro de 1990 a 2007'!Q16/Q16</f>
        <v>3.4442270058708413</v>
      </c>
      <c r="AA16" s="57">
        <f>'micro de 1990 a 2007'!S16/S16</f>
        <v>3.9378594789669563</v>
      </c>
      <c r="AB16">
        <f t="shared" si="1"/>
        <v>123.44602405804683</v>
      </c>
    </row>
    <row r="17" spans="1:28">
      <c r="A17" s="2" t="s">
        <v>15</v>
      </c>
      <c r="B17" s="3">
        <v>12195</v>
      </c>
      <c r="C17" s="3">
        <v>11154</v>
      </c>
      <c r="D17" s="3">
        <v>10847</v>
      </c>
      <c r="E17" s="3">
        <v>12482</v>
      </c>
      <c r="F17" s="3">
        <v>10394</v>
      </c>
      <c r="G17" s="3">
        <v>11122</v>
      </c>
      <c r="H17" s="3">
        <v>11936</v>
      </c>
      <c r="I17" s="3">
        <v>12299</v>
      </c>
      <c r="J17" s="3">
        <v>12360</v>
      </c>
      <c r="K17" s="3">
        <v>12396</v>
      </c>
      <c r="L17" s="3">
        <v>14195</v>
      </c>
      <c r="M17" s="3">
        <v>14493</v>
      </c>
      <c r="N17" s="3">
        <v>15860</v>
      </c>
      <c r="O17" s="3">
        <v>16927</v>
      </c>
      <c r="P17" s="3">
        <v>16896</v>
      </c>
      <c r="Q17" s="3">
        <v>17514</v>
      </c>
      <c r="R17" s="3">
        <v>17544</v>
      </c>
      <c r="S17" s="3">
        <v>18120</v>
      </c>
      <c r="T17" s="3">
        <v>20713</v>
      </c>
      <c r="U17" s="64">
        <f t="shared" si="0"/>
        <v>48.585485854858554</v>
      </c>
      <c r="V17" s="2" t="s">
        <v>15</v>
      </c>
      <c r="W17" s="57">
        <f>'micro de 1990 a 2007'!B17/B17</f>
        <v>1.0797867978679787</v>
      </c>
      <c r="X17" s="57">
        <f>'micro de 1990 a 2007'!G17/G17</f>
        <v>1.42941916921417</v>
      </c>
      <c r="Y17" s="57">
        <f>'micro de 1990 a 2007'!L17/L17</f>
        <v>1.5918985558295173</v>
      </c>
      <c r="Z17" s="57">
        <f>'micro de 1990 a 2007'!Q17/Q17</f>
        <v>1.8769555783944274</v>
      </c>
      <c r="AA17" s="57">
        <f>'micro de 1990 a 2007'!S17/S17</f>
        <v>2.2448123620309053</v>
      </c>
      <c r="AB17">
        <f t="shared" si="1"/>
        <v>107.89403671754928</v>
      </c>
    </row>
    <row r="18" spans="1:28">
      <c r="A18" s="2" t="s">
        <v>16</v>
      </c>
      <c r="B18" s="3">
        <v>35151</v>
      </c>
      <c r="C18" s="3">
        <v>35550</v>
      </c>
      <c r="D18" s="3">
        <v>36077</v>
      </c>
      <c r="E18" s="3">
        <v>37120</v>
      </c>
      <c r="F18" s="3">
        <v>38766</v>
      </c>
      <c r="G18" s="3">
        <v>38470</v>
      </c>
      <c r="H18" s="3">
        <v>35939</v>
      </c>
      <c r="I18" s="3">
        <v>36663</v>
      </c>
      <c r="J18" s="3">
        <v>36825</v>
      </c>
      <c r="K18" s="3">
        <v>37350</v>
      </c>
      <c r="L18" s="3">
        <v>39210</v>
      </c>
      <c r="M18" s="3">
        <v>48807</v>
      </c>
      <c r="N18" s="3">
        <v>44711</v>
      </c>
      <c r="O18" s="3">
        <v>45536</v>
      </c>
      <c r="P18" s="3">
        <v>46982</v>
      </c>
      <c r="Q18" s="3">
        <v>47245</v>
      </c>
      <c r="R18" s="3">
        <v>48742</v>
      </c>
      <c r="S18" s="3">
        <v>53215</v>
      </c>
      <c r="T18" s="3">
        <v>56830</v>
      </c>
      <c r="U18" s="64">
        <f t="shared" si="0"/>
        <v>51.389718642428384</v>
      </c>
      <c r="V18" s="55" t="s">
        <v>16</v>
      </c>
      <c r="W18" s="57">
        <f>'micro de 1990 a 2007'!B18/B18</f>
        <v>1.3696338653238884</v>
      </c>
      <c r="X18" s="57">
        <f>'micro de 1990 a 2007'!G18/G18</f>
        <v>1.584195476995061</v>
      </c>
      <c r="Y18" s="57">
        <f>'micro de 1990 a 2007'!L18/L18</f>
        <v>1.6367763325682223</v>
      </c>
      <c r="Z18" s="57">
        <f>'micro de 1990 a 2007'!Q18/Q18</f>
        <v>3.0080643454333793</v>
      </c>
      <c r="AA18" s="57">
        <f>'micro de 1990 a 2007'!S18/S18</f>
        <v>3.3456356290519591</v>
      </c>
      <c r="AB18" s="59">
        <f t="shared" si="1"/>
        <v>144.27226237289261</v>
      </c>
    </row>
    <row r="19" spans="1:28">
      <c r="A19" s="2" t="s">
        <v>17</v>
      </c>
      <c r="B19" s="3">
        <v>78194</v>
      </c>
      <c r="C19" s="3">
        <v>76538</v>
      </c>
      <c r="D19" s="3">
        <v>90423</v>
      </c>
      <c r="E19" s="3">
        <v>108978</v>
      </c>
      <c r="F19" s="3">
        <v>103824</v>
      </c>
      <c r="G19" s="3">
        <v>97765</v>
      </c>
      <c r="H19" s="3">
        <v>41940</v>
      </c>
      <c r="I19" s="3">
        <v>76709</v>
      </c>
      <c r="J19" s="3">
        <v>78164</v>
      </c>
      <c r="K19" s="3">
        <v>78867</v>
      </c>
      <c r="L19" s="3">
        <v>79850</v>
      </c>
      <c r="M19" s="3">
        <v>66787</v>
      </c>
      <c r="N19" s="3">
        <v>63753</v>
      </c>
      <c r="O19" s="3">
        <v>65502</v>
      </c>
      <c r="P19" s="3">
        <v>59703</v>
      </c>
      <c r="Q19" s="3">
        <v>53046</v>
      </c>
      <c r="R19" s="3">
        <v>55039</v>
      </c>
      <c r="S19" s="3">
        <v>58110</v>
      </c>
      <c r="T19" s="3">
        <v>57852</v>
      </c>
      <c r="U19" s="64">
        <f t="shared" si="0"/>
        <v>-25.684835153592346</v>
      </c>
      <c r="V19" s="2" t="s">
        <v>17</v>
      </c>
      <c r="W19" s="57">
        <f>'micro de 1990 a 2007'!B19/B19</f>
        <v>0.91333094610839705</v>
      </c>
      <c r="X19" s="57">
        <f>'micro de 1990 a 2007'!G19/G19</f>
        <v>1.009144376821971</v>
      </c>
      <c r="Y19" s="57">
        <f>'micro de 1990 a 2007'!L19/L19</f>
        <v>0.68919223544145269</v>
      </c>
      <c r="Z19" s="57">
        <f>'micro de 1990 a 2007'!Q19/Q19</f>
        <v>0.97108170267315164</v>
      </c>
      <c r="AA19" s="57">
        <f>'micro de 1990 a 2007'!S19/S19</f>
        <v>1.0863878850456032</v>
      </c>
      <c r="AB19">
        <f t="shared" si="1"/>
        <v>18.947889554666109</v>
      </c>
    </row>
    <row r="20" spans="1:28">
      <c r="A20" s="2" t="s">
        <v>18</v>
      </c>
      <c r="B20" s="3">
        <v>56652</v>
      </c>
      <c r="C20" s="3">
        <v>48853</v>
      </c>
      <c r="D20" s="3">
        <v>46537</v>
      </c>
      <c r="E20" s="3">
        <v>47465</v>
      </c>
      <c r="F20" s="3">
        <v>48348</v>
      </c>
      <c r="G20" s="3">
        <v>43026</v>
      </c>
      <c r="H20" s="3">
        <v>41188</v>
      </c>
      <c r="I20" s="3">
        <v>41270</v>
      </c>
      <c r="J20" s="3">
        <v>41747</v>
      </c>
      <c r="K20" s="3">
        <v>42946</v>
      </c>
      <c r="L20" s="3">
        <v>44812</v>
      </c>
      <c r="M20" s="3">
        <v>54169</v>
      </c>
      <c r="N20" s="3">
        <v>49693</v>
      </c>
      <c r="O20" s="3">
        <v>47239</v>
      </c>
      <c r="P20" s="3">
        <v>47960</v>
      </c>
      <c r="Q20" s="3">
        <v>47710</v>
      </c>
      <c r="R20" s="3">
        <v>46809</v>
      </c>
      <c r="S20" s="3">
        <v>47961</v>
      </c>
      <c r="T20" s="3">
        <v>48556</v>
      </c>
      <c r="U20" s="64">
        <f t="shared" si="0"/>
        <v>-15.341029442914634</v>
      </c>
      <c r="V20" s="2" t="s">
        <v>18</v>
      </c>
      <c r="W20" s="57">
        <f>'micro de 1990 a 2007'!B20/B20</f>
        <v>1.4171609122361082</v>
      </c>
      <c r="X20" s="57">
        <f>'micro de 1990 a 2007'!G20/G20</f>
        <v>1.3826755915028122</v>
      </c>
      <c r="Y20" s="57">
        <f>'micro de 1990 a 2007'!L20/L20</f>
        <v>1.8691198786039454</v>
      </c>
      <c r="Z20" s="57">
        <f>'micro de 1990 a 2007'!Q20/Q20</f>
        <v>2.3004611192622093</v>
      </c>
      <c r="AA20" s="57">
        <f>'micro de 1990 a 2007'!S20/S20</f>
        <v>2.5846416880381975</v>
      </c>
      <c r="AB20">
        <f t="shared" si="1"/>
        <v>82.381666451690805</v>
      </c>
    </row>
    <row r="21" spans="1:28">
      <c r="A21" s="2" t="s">
        <v>19</v>
      </c>
      <c r="B21" s="3">
        <v>17015</v>
      </c>
      <c r="C21" s="3">
        <v>17125</v>
      </c>
      <c r="D21" s="3">
        <v>18367</v>
      </c>
      <c r="E21" s="3">
        <v>22610</v>
      </c>
      <c r="F21" s="3">
        <v>23292</v>
      </c>
      <c r="G21" s="3">
        <v>22979</v>
      </c>
      <c r="H21" s="3">
        <v>17901</v>
      </c>
      <c r="I21" s="3">
        <v>20571</v>
      </c>
      <c r="J21" s="3">
        <v>20480</v>
      </c>
      <c r="K21" s="3">
        <v>20796</v>
      </c>
      <c r="L21" s="3">
        <v>21901</v>
      </c>
      <c r="M21" s="3">
        <v>24881</v>
      </c>
      <c r="N21" s="3">
        <v>26496</v>
      </c>
      <c r="O21" s="3">
        <v>26695</v>
      </c>
      <c r="P21" s="3">
        <v>24073</v>
      </c>
      <c r="Q21" s="3">
        <v>22642</v>
      </c>
      <c r="R21" s="3">
        <v>24045</v>
      </c>
      <c r="S21" s="3">
        <v>25785</v>
      </c>
      <c r="T21" s="3">
        <v>26843</v>
      </c>
      <c r="U21" s="64">
        <f t="shared" si="0"/>
        <v>51.542756391419346</v>
      </c>
      <c r="V21" s="2" t="s">
        <v>19</v>
      </c>
      <c r="W21" s="57">
        <f>'micro de 1990 a 2007'!B21/B21</f>
        <v>0.83208933294152221</v>
      </c>
      <c r="X21" s="57">
        <f>'micro de 1990 a 2007'!G21/G21</f>
        <v>0.84903607641759871</v>
      </c>
      <c r="Y21" s="57">
        <f>'micro de 1990 a 2007'!L21/L21</f>
        <v>1.1971599470343819</v>
      </c>
      <c r="Z21" s="57">
        <f>'micro de 1990 a 2007'!Q21/Q21</f>
        <v>1.2729882519212083</v>
      </c>
      <c r="AA21" s="57">
        <f>'micro de 1990 a 2007'!S21/S21</f>
        <v>1.587473337211557</v>
      </c>
      <c r="AB21">
        <f t="shared" si="1"/>
        <v>90.78159932656196</v>
      </c>
    </row>
    <row r="22" spans="1:28">
      <c r="A22" s="2" t="s">
        <v>20</v>
      </c>
      <c r="B22" s="3">
        <v>36867</v>
      </c>
      <c r="C22" s="3">
        <v>36613</v>
      </c>
      <c r="D22" s="3">
        <v>35610</v>
      </c>
      <c r="E22" s="3">
        <v>38146</v>
      </c>
      <c r="F22" s="3">
        <v>37685</v>
      </c>
      <c r="G22" s="3">
        <v>37260</v>
      </c>
      <c r="H22" s="3">
        <v>27742</v>
      </c>
      <c r="I22" s="3">
        <v>35138</v>
      </c>
      <c r="J22" s="3">
        <v>34060</v>
      </c>
      <c r="K22" s="3">
        <v>34284</v>
      </c>
      <c r="L22" s="3">
        <v>34211</v>
      </c>
      <c r="M22" s="3">
        <v>33227</v>
      </c>
      <c r="N22" s="3">
        <v>32999</v>
      </c>
      <c r="O22" s="3">
        <v>32695</v>
      </c>
      <c r="P22" s="3">
        <v>31643</v>
      </c>
      <c r="Q22" s="3">
        <v>27961</v>
      </c>
      <c r="R22" s="3">
        <v>27849</v>
      </c>
      <c r="S22" s="3">
        <v>27765</v>
      </c>
      <c r="T22" s="3">
        <v>27973</v>
      </c>
      <c r="U22" s="64">
        <f t="shared" si="0"/>
        <v>-24.688746033037678</v>
      </c>
      <c r="V22" s="2" t="s">
        <v>20</v>
      </c>
      <c r="W22" s="57">
        <f>'micro de 1990 a 2007'!B22/B22</f>
        <v>0.92098624786394334</v>
      </c>
      <c r="X22" s="57">
        <f>'micro de 1990 a 2007'!G22/G22</f>
        <v>0.93497047772410091</v>
      </c>
      <c r="Y22" s="57">
        <f>'micro de 1990 a 2007'!L22/L22</f>
        <v>1.0514454415246559</v>
      </c>
      <c r="Z22" s="57">
        <f>'micro de 1990 a 2007'!Q22/Q22</f>
        <v>1.0112656914988734</v>
      </c>
      <c r="AA22" s="57">
        <f>'micro de 1990 a 2007'!S22/S22</f>
        <v>0.97709346299297672</v>
      </c>
      <c r="AB22">
        <f t="shared" si="1"/>
        <v>6.0920795787302584</v>
      </c>
    </row>
    <row r="23" spans="1:28">
      <c r="A23" s="2" t="s">
        <v>21</v>
      </c>
      <c r="B23" s="3">
        <v>16184</v>
      </c>
      <c r="C23" s="3">
        <v>16690</v>
      </c>
      <c r="D23" s="3">
        <v>16998</v>
      </c>
      <c r="E23" s="3">
        <v>18373</v>
      </c>
      <c r="F23" s="3">
        <v>18091</v>
      </c>
      <c r="G23" s="3">
        <v>18579</v>
      </c>
      <c r="H23" s="3">
        <v>13827</v>
      </c>
      <c r="I23" s="3">
        <v>18866</v>
      </c>
      <c r="J23" s="3">
        <v>18776</v>
      </c>
      <c r="K23" s="3">
        <v>18855</v>
      </c>
      <c r="L23" s="3">
        <v>18202</v>
      </c>
      <c r="M23" s="3">
        <v>17857</v>
      </c>
      <c r="N23" s="3">
        <v>17947</v>
      </c>
      <c r="O23" s="3">
        <v>17405</v>
      </c>
      <c r="P23" s="3">
        <v>16715</v>
      </c>
      <c r="Q23" s="3">
        <v>14387</v>
      </c>
      <c r="R23" s="3">
        <v>14496</v>
      </c>
      <c r="S23" s="3">
        <v>14834</v>
      </c>
      <c r="T23" s="3">
        <v>15640</v>
      </c>
      <c r="U23" s="64">
        <f t="shared" si="0"/>
        <v>-8.3415719228868035</v>
      </c>
      <c r="V23" s="61" t="s">
        <v>21</v>
      </c>
      <c r="W23" s="57">
        <f>'micro de 1990 a 2007'!B23/B23</f>
        <v>1.0493079584775087</v>
      </c>
      <c r="X23" s="57">
        <f>'micro de 1990 a 2007'!G23/G23</f>
        <v>1.0396684428656009</v>
      </c>
      <c r="Y23" s="57">
        <f>'micro de 1990 a 2007'!L23/L23</f>
        <v>1.1232282166794858</v>
      </c>
      <c r="Z23" s="57">
        <f>'micro de 1990 a 2007'!Q23/Q23</f>
        <v>0.95523736706749152</v>
      </c>
      <c r="AA23" s="57">
        <f>'micro de 1990 a 2007'!S23/S23</f>
        <v>0.87818525010111903</v>
      </c>
      <c r="AB23" s="60">
        <f t="shared" si="1"/>
        <v>-16.308149289621308</v>
      </c>
    </row>
    <row r="24" spans="1:28" ht="21">
      <c r="A24" s="2" t="s">
        <v>22</v>
      </c>
      <c r="B24" s="3">
        <v>45907</v>
      </c>
      <c r="C24" s="3">
        <v>37665</v>
      </c>
      <c r="D24" s="3">
        <v>38250</v>
      </c>
      <c r="E24" s="3">
        <v>38124</v>
      </c>
      <c r="F24" s="3">
        <v>40478</v>
      </c>
      <c r="G24" s="3">
        <v>41777</v>
      </c>
      <c r="H24" s="3">
        <v>36180</v>
      </c>
      <c r="I24" s="3">
        <v>37129</v>
      </c>
      <c r="J24" s="3">
        <v>37024</v>
      </c>
      <c r="K24" s="3">
        <v>37901</v>
      </c>
      <c r="L24" s="3">
        <v>37567</v>
      </c>
      <c r="M24" s="3">
        <v>35258</v>
      </c>
      <c r="N24" s="3">
        <v>36282</v>
      </c>
      <c r="O24" s="3">
        <v>35010</v>
      </c>
      <c r="P24" s="3">
        <v>34477</v>
      </c>
      <c r="Q24" s="3">
        <v>34456</v>
      </c>
      <c r="R24" s="3">
        <v>34490</v>
      </c>
      <c r="S24" s="3">
        <v>35943</v>
      </c>
      <c r="T24" s="3">
        <v>36094</v>
      </c>
      <c r="U24" s="64">
        <f t="shared" si="0"/>
        <v>-21.704750909447355</v>
      </c>
      <c r="V24" s="61" t="s">
        <v>22</v>
      </c>
      <c r="W24" s="57">
        <f>'micro de 1990 a 2007'!B24/B24</f>
        <v>1.3538458187204565</v>
      </c>
      <c r="X24" s="57">
        <f>'micro de 1990 a 2007'!G24/G24</f>
        <v>1.0740359527969936</v>
      </c>
      <c r="Y24" s="57">
        <f>'micro de 1990 a 2007'!L24/L24</f>
        <v>1.2659248808794954</v>
      </c>
      <c r="Z24" s="57">
        <f>'micro de 1990 a 2007'!Q24/Q24</f>
        <v>1.2454144416066868</v>
      </c>
      <c r="AA24" s="57">
        <f>'micro de 1990 a 2007'!S24/S24</f>
        <v>1.2332582143950144</v>
      </c>
      <c r="AB24" s="60">
        <f t="shared" si="1"/>
        <v>-8.9070411606700937</v>
      </c>
    </row>
    <row r="25" spans="1:28">
      <c r="A25" s="2" t="s">
        <v>23</v>
      </c>
      <c r="B25" s="3">
        <v>72263</v>
      </c>
      <c r="C25" s="3">
        <v>72057</v>
      </c>
      <c r="D25" s="3">
        <v>72101</v>
      </c>
      <c r="E25" s="3">
        <v>71375</v>
      </c>
      <c r="F25" s="3">
        <v>69450</v>
      </c>
      <c r="G25" s="3">
        <v>69716</v>
      </c>
      <c r="H25" s="3">
        <v>61848</v>
      </c>
      <c r="I25" s="3">
        <v>61794</v>
      </c>
      <c r="J25" s="3">
        <v>62059</v>
      </c>
      <c r="K25" s="3">
        <v>62086</v>
      </c>
      <c r="L25" s="3">
        <v>64165</v>
      </c>
      <c r="M25" s="3">
        <v>61312</v>
      </c>
      <c r="N25" s="3">
        <v>59700</v>
      </c>
      <c r="O25" s="3">
        <v>63669</v>
      </c>
      <c r="P25" s="3">
        <v>66465</v>
      </c>
      <c r="Q25" s="3">
        <v>68313</v>
      </c>
      <c r="R25" s="3">
        <v>72571</v>
      </c>
      <c r="S25" s="3">
        <v>78694</v>
      </c>
      <c r="T25" s="3">
        <v>80169</v>
      </c>
      <c r="U25" s="64">
        <f t="shared" si="0"/>
        <v>8.8994367795413929</v>
      </c>
      <c r="V25" s="2" t="s">
        <v>23</v>
      </c>
      <c r="W25" s="57">
        <f>'micro de 1990 a 2007'!B25/B25</f>
        <v>1.6224623943096743</v>
      </c>
      <c r="X25" s="57">
        <f>'micro de 1990 a 2007'!G25/G25</f>
        <v>1.7999311492340353</v>
      </c>
      <c r="Y25" s="57">
        <f>'micro de 1990 a 2007'!L25/L25</f>
        <v>2.3852100054546872</v>
      </c>
      <c r="Z25" s="57">
        <f>'micro de 1990 a 2007'!Q25/Q25</f>
        <v>2.5143530513957812</v>
      </c>
      <c r="AA25" s="57">
        <f>'micro de 1990 a 2007'!S25/S25</f>
        <v>2.7555340940859532</v>
      </c>
      <c r="AB25">
        <f t="shared" si="1"/>
        <v>69.836546212115962</v>
      </c>
    </row>
    <row r="26" spans="1:28">
      <c r="A26" s="2" t="s">
        <v>24</v>
      </c>
      <c r="B26" s="3">
        <v>24497</v>
      </c>
      <c r="C26" s="3">
        <v>20673</v>
      </c>
      <c r="D26" s="3">
        <v>20403</v>
      </c>
      <c r="E26" s="3">
        <v>16155</v>
      </c>
      <c r="F26" s="3">
        <v>16588</v>
      </c>
      <c r="G26" s="3">
        <v>16911</v>
      </c>
      <c r="H26" s="3">
        <v>13208</v>
      </c>
      <c r="I26" s="3">
        <v>14539</v>
      </c>
      <c r="J26" s="3">
        <v>14626</v>
      </c>
      <c r="K26" s="3">
        <v>14824</v>
      </c>
      <c r="L26" s="3">
        <v>14923</v>
      </c>
      <c r="M26" s="3">
        <v>14065</v>
      </c>
      <c r="N26" s="3">
        <v>13888</v>
      </c>
      <c r="O26" s="3">
        <v>13608</v>
      </c>
      <c r="P26" s="3">
        <v>13770</v>
      </c>
      <c r="Q26" s="3">
        <v>13565</v>
      </c>
      <c r="R26" s="3">
        <v>13629</v>
      </c>
      <c r="S26" s="3">
        <v>12935</v>
      </c>
      <c r="T26" s="3">
        <v>13012</v>
      </c>
      <c r="U26" s="64">
        <f t="shared" si="0"/>
        <v>-47.197616034616487</v>
      </c>
      <c r="V26" s="61" t="s">
        <v>24</v>
      </c>
      <c r="W26" s="57">
        <f>'micro de 1990 a 2007'!B26/B26</f>
        <v>1.0321263828223863</v>
      </c>
      <c r="X26" s="57">
        <f>'micro de 1990 a 2007'!G26/G26</f>
        <v>0.9381467683756135</v>
      </c>
      <c r="Y26" s="57">
        <f>'micro de 1990 a 2007'!L26/L26</f>
        <v>1.0272063258058031</v>
      </c>
      <c r="Z26" s="57">
        <f>'micro de 1990 a 2007'!Q26/Q26</f>
        <v>1.0234426833763361</v>
      </c>
      <c r="AA26" s="57">
        <f>'micro de 1990 a 2007'!S26/S26</f>
        <v>1.0067259373792037</v>
      </c>
      <c r="AB26" s="60">
        <f t="shared" si="1"/>
        <v>-2.4609820915268421</v>
      </c>
    </row>
    <row r="27" spans="1:28">
      <c r="A27" s="2" t="s">
        <v>25</v>
      </c>
      <c r="B27" s="3">
        <v>33180</v>
      </c>
      <c r="C27" s="3">
        <v>33671</v>
      </c>
      <c r="D27" s="3">
        <v>33836</v>
      </c>
      <c r="E27" s="3">
        <v>34577</v>
      </c>
      <c r="F27" s="3">
        <v>35246</v>
      </c>
      <c r="G27" s="3">
        <v>36216</v>
      </c>
      <c r="H27" s="3">
        <v>19281</v>
      </c>
      <c r="I27" s="3">
        <v>18709</v>
      </c>
      <c r="J27" s="3">
        <v>18676</v>
      </c>
      <c r="K27" s="3">
        <v>18740</v>
      </c>
      <c r="L27" s="3">
        <v>18847</v>
      </c>
      <c r="M27" s="3">
        <v>19906</v>
      </c>
      <c r="N27" s="3">
        <v>20231</v>
      </c>
      <c r="O27" s="3">
        <v>20063</v>
      </c>
      <c r="P27" s="3">
        <v>19867</v>
      </c>
      <c r="Q27" s="3">
        <v>21288</v>
      </c>
      <c r="R27" s="3">
        <v>21465</v>
      </c>
      <c r="S27" s="3">
        <v>20632</v>
      </c>
      <c r="T27" s="3">
        <v>20395</v>
      </c>
      <c r="U27" s="64">
        <f t="shared" si="0"/>
        <v>-37.817962628089205</v>
      </c>
      <c r="V27" s="2" t="s">
        <v>25</v>
      </c>
      <c r="W27" s="57">
        <f>'micro de 1990 a 2007'!B27/B27</f>
        <v>1.5174804098854733</v>
      </c>
      <c r="X27" s="57">
        <f>'micro de 1990 a 2007'!G27/G27</f>
        <v>1.507179147338193</v>
      </c>
      <c r="Y27" s="57">
        <f>'micro de 1990 a 2007'!L27/L27</f>
        <v>2.0082241205496896</v>
      </c>
      <c r="Z27" s="57">
        <f>'micro de 1990 a 2007'!Q27/Q27</f>
        <v>1.988021420518602</v>
      </c>
      <c r="AA27" s="57">
        <f>'micro de 1990 a 2007'!S27/S27</f>
        <v>2.0666440480806516</v>
      </c>
      <c r="AB27">
        <f t="shared" si="1"/>
        <v>36.189174806983161</v>
      </c>
    </row>
    <row r="28" spans="1:28">
      <c r="A28" s="2" t="s">
        <v>26</v>
      </c>
      <c r="B28" s="3">
        <v>23018</v>
      </c>
      <c r="C28" s="3">
        <v>22762</v>
      </c>
      <c r="D28" s="3">
        <v>22371</v>
      </c>
      <c r="E28" s="3">
        <v>23046</v>
      </c>
      <c r="F28" s="3">
        <v>21195</v>
      </c>
      <c r="G28" s="3">
        <v>22170</v>
      </c>
      <c r="H28" s="3">
        <v>16881</v>
      </c>
      <c r="I28" s="3">
        <v>17311</v>
      </c>
      <c r="J28" s="3">
        <v>17244</v>
      </c>
      <c r="K28" s="3">
        <v>17660</v>
      </c>
      <c r="L28" s="3">
        <v>17442</v>
      </c>
      <c r="M28" s="3">
        <v>20131</v>
      </c>
      <c r="N28" s="3">
        <v>20308</v>
      </c>
      <c r="O28" s="3">
        <v>20837</v>
      </c>
      <c r="P28" s="3">
        <v>20279</v>
      </c>
      <c r="Q28" s="3">
        <v>17263</v>
      </c>
      <c r="R28" s="3">
        <v>17686</v>
      </c>
      <c r="S28" s="3">
        <v>17126</v>
      </c>
      <c r="T28" s="3">
        <v>15295</v>
      </c>
      <c r="U28" s="64">
        <f t="shared" si="0"/>
        <v>-25.597358588930408</v>
      </c>
      <c r="V28" s="55" t="s">
        <v>26</v>
      </c>
      <c r="W28" s="57">
        <f>'micro de 1990 a 2007'!B28/B28</f>
        <v>1.1050047788687114</v>
      </c>
      <c r="X28" s="57">
        <f>'micro de 1990 a 2007'!G28/G28</f>
        <v>1.1830401443391971</v>
      </c>
      <c r="Y28" s="57">
        <f>'micro de 1990 a 2007'!L28/L28</f>
        <v>2.0444329778695103</v>
      </c>
      <c r="Z28" s="57">
        <f>'micro de 1990 a 2007'!Q28/Q28</f>
        <v>2.3932109135144528</v>
      </c>
      <c r="AA28" s="57">
        <f>'micro de 1990 a 2007'!S28/S28</f>
        <v>2.3519210557047763</v>
      </c>
      <c r="AB28" s="59">
        <f t="shared" si="1"/>
        <v>112.84261395798127</v>
      </c>
    </row>
    <row r="29" spans="1:28">
      <c r="A29" s="2" t="s">
        <v>27</v>
      </c>
      <c r="B29" s="3">
        <v>10965</v>
      </c>
      <c r="C29" s="3">
        <v>10847</v>
      </c>
      <c r="D29" s="3">
        <v>10920</v>
      </c>
      <c r="E29" s="3">
        <v>10885</v>
      </c>
      <c r="F29" s="3">
        <v>10232</v>
      </c>
      <c r="G29" s="3">
        <v>9780</v>
      </c>
      <c r="H29" s="3">
        <v>7811</v>
      </c>
      <c r="I29" s="3">
        <v>7853</v>
      </c>
      <c r="J29" s="3">
        <v>6199</v>
      </c>
      <c r="K29" s="3">
        <v>7358</v>
      </c>
      <c r="L29" s="3">
        <v>7355</v>
      </c>
      <c r="M29" s="3">
        <v>7355</v>
      </c>
      <c r="N29" s="3">
        <v>3659</v>
      </c>
      <c r="O29" s="3">
        <v>7973</v>
      </c>
      <c r="P29" s="3">
        <v>8624</v>
      </c>
      <c r="Q29" s="3">
        <v>5163</v>
      </c>
      <c r="R29" s="3">
        <v>5668</v>
      </c>
      <c r="S29" s="3">
        <v>7535</v>
      </c>
      <c r="T29" s="3">
        <v>6630</v>
      </c>
      <c r="U29" s="64">
        <f t="shared" si="0"/>
        <v>-31.281349749202004</v>
      </c>
      <c r="V29" s="61" t="s">
        <v>27</v>
      </c>
      <c r="W29" s="57">
        <f>'micro de 1990 a 2007'!B29/B29</f>
        <v>1.1466484268125856</v>
      </c>
      <c r="X29" s="57">
        <f>'micro de 1990 a 2007'!G29/G29</f>
        <v>1.0515337423312883</v>
      </c>
      <c r="Y29" s="57">
        <f>'micro de 1990 a 2007'!L29/L29</f>
        <v>1.6425560842963971</v>
      </c>
      <c r="Z29" s="57">
        <f>'micro de 1990 a 2007'!Q29/Q29</f>
        <v>0.92407515010652719</v>
      </c>
      <c r="AA29" s="57">
        <f>'micro de 1990 a 2007'!S29/S29</f>
        <v>1.1218314532183145</v>
      </c>
      <c r="AB29" s="60">
        <f t="shared" si="1"/>
        <v>-2.164305380268694</v>
      </c>
    </row>
    <row r="30" spans="1:28">
      <c r="A30" s="2" t="s">
        <v>28</v>
      </c>
      <c r="B30" s="3">
        <v>31982</v>
      </c>
      <c r="C30" s="3">
        <v>55267</v>
      </c>
      <c r="D30" s="3">
        <v>58187</v>
      </c>
      <c r="E30" s="3">
        <v>33587</v>
      </c>
      <c r="F30" s="3">
        <v>27766</v>
      </c>
      <c r="G30" s="3">
        <v>26675</v>
      </c>
      <c r="H30" s="3">
        <v>22373</v>
      </c>
      <c r="I30" s="3">
        <v>20797</v>
      </c>
      <c r="J30" s="3">
        <v>20510</v>
      </c>
      <c r="K30" s="3">
        <v>17359</v>
      </c>
      <c r="L30" s="3">
        <v>20595</v>
      </c>
      <c r="M30" s="3">
        <v>21039</v>
      </c>
      <c r="N30" s="3">
        <v>20847</v>
      </c>
      <c r="O30" s="3">
        <v>18236</v>
      </c>
      <c r="P30" s="3">
        <v>16827</v>
      </c>
      <c r="Q30" s="3">
        <v>13514</v>
      </c>
      <c r="R30" s="3">
        <v>12693</v>
      </c>
      <c r="S30" s="3">
        <v>11698</v>
      </c>
      <c r="T30" s="3">
        <v>11071</v>
      </c>
      <c r="U30" s="64">
        <f t="shared" si="0"/>
        <v>-63.423175536239128</v>
      </c>
      <c r="V30" s="2" t="s">
        <v>28</v>
      </c>
      <c r="W30" s="57">
        <f>'micro de 1990 a 2007'!B30/B30</f>
        <v>1.1819148270902382</v>
      </c>
      <c r="X30" s="57">
        <f>'micro de 1990 a 2007'!G30/G30</f>
        <v>1.3474414245548265</v>
      </c>
      <c r="Y30" s="57">
        <f>'micro de 1990 a 2007'!L30/L30</f>
        <v>2.0077203204661327</v>
      </c>
      <c r="Z30" s="57">
        <f>'micro de 1990 a 2007'!Q30/Q30</f>
        <v>2.1366730797691282</v>
      </c>
      <c r="AA30" s="57">
        <f>'micro de 1990 a 2007'!S30/S30</f>
        <v>2.2576508804923918</v>
      </c>
      <c r="AB30">
        <f t="shared" si="1"/>
        <v>91.01637687806263</v>
      </c>
    </row>
    <row r="31" spans="1:28">
      <c r="A31" s="2" t="s">
        <v>29</v>
      </c>
      <c r="B31" s="3">
        <v>27708</v>
      </c>
      <c r="C31" s="3">
        <v>27025</v>
      </c>
      <c r="D31" s="3">
        <v>26668</v>
      </c>
      <c r="E31" s="3">
        <v>26319</v>
      </c>
      <c r="F31" s="3">
        <v>25608</v>
      </c>
      <c r="G31" s="3">
        <v>24636</v>
      </c>
      <c r="H31" s="3">
        <v>18395</v>
      </c>
      <c r="I31" s="3">
        <v>15181</v>
      </c>
      <c r="J31" s="3">
        <v>14714</v>
      </c>
      <c r="K31" s="3">
        <v>13790</v>
      </c>
      <c r="L31" s="3">
        <v>13427</v>
      </c>
      <c r="M31" s="3">
        <v>13485</v>
      </c>
      <c r="N31" s="3">
        <v>13636</v>
      </c>
      <c r="O31" s="3">
        <v>13666</v>
      </c>
      <c r="P31" s="3">
        <v>12385</v>
      </c>
      <c r="Q31" s="3">
        <v>11737</v>
      </c>
      <c r="R31" s="3">
        <v>11414</v>
      </c>
      <c r="S31" s="3">
        <v>11269</v>
      </c>
      <c r="T31" s="3">
        <v>10156</v>
      </c>
      <c r="U31" s="64">
        <f t="shared" si="0"/>
        <v>-59.329435542081711</v>
      </c>
      <c r="V31" s="61" t="s">
        <v>29</v>
      </c>
      <c r="W31" s="57">
        <f>'micro de 1990 a 2007'!B31/B31</f>
        <v>1.3234805832250613</v>
      </c>
      <c r="X31" s="57">
        <f>'micro de 1990 a 2007'!G31/G31</f>
        <v>1.3552524760513069</v>
      </c>
      <c r="Y31" s="57">
        <f>'micro de 1990 a 2007'!L31/L31</f>
        <v>1.2451776271691368</v>
      </c>
      <c r="Z31" s="57">
        <f>'micro de 1990 a 2007'!Q31/Q31</f>
        <v>1.1983471074380165</v>
      </c>
      <c r="AA31" s="57">
        <f>'micro de 1990 a 2007'!S31/S31</f>
        <v>1.2096015618067264</v>
      </c>
      <c r="AB31" s="60">
        <f t="shared" si="1"/>
        <v>-8.6045101727774682</v>
      </c>
    </row>
    <row r="32" spans="1:28">
      <c r="A32" s="2" t="s">
        <v>30</v>
      </c>
      <c r="B32" s="3">
        <v>13350</v>
      </c>
      <c r="C32" s="3">
        <v>12100</v>
      </c>
      <c r="D32" s="3">
        <v>11450</v>
      </c>
      <c r="E32" s="3">
        <v>10120</v>
      </c>
      <c r="F32" s="3">
        <v>10120</v>
      </c>
      <c r="G32" s="3">
        <v>8800</v>
      </c>
      <c r="H32" s="3">
        <v>7570</v>
      </c>
      <c r="I32" s="3">
        <v>7740</v>
      </c>
      <c r="J32" s="3">
        <v>7485</v>
      </c>
      <c r="K32" s="3">
        <v>8020</v>
      </c>
      <c r="L32" s="3">
        <v>7650</v>
      </c>
      <c r="M32" s="3">
        <v>6970</v>
      </c>
      <c r="N32" s="3">
        <v>6380</v>
      </c>
      <c r="O32" s="3">
        <v>6020</v>
      </c>
      <c r="P32" s="3">
        <v>6280</v>
      </c>
      <c r="Q32" s="3">
        <v>5630</v>
      </c>
      <c r="R32" s="3">
        <v>5067</v>
      </c>
      <c r="S32" s="3">
        <v>4980</v>
      </c>
      <c r="T32" s="3">
        <v>4490</v>
      </c>
      <c r="U32" s="64">
        <f t="shared" si="0"/>
        <v>-62.696629213483149</v>
      </c>
      <c r="V32" s="2" t="s">
        <v>30</v>
      </c>
      <c r="W32" s="57">
        <f>'micro de 1990 a 2007'!B32/B32</f>
        <v>0.99041198501872663</v>
      </c>
      <c r="X32" s="57">
        <f>'micro de 1990 a 2007'!G32/G32</f>
        <v>1.3053409090909092</v>
      </c>
      <c r="Y32" s="57">
        <f>'micro de 1990 a 2007'!L32/L32</f>
        <v>1.2305882352941175</v>
      </c>
      <c r="Z32" s="57">
        <f>'micro de 1990 a 2007'!Q32/Q32</f>
        <v>1.5017761989342806</v>
      </c>
      <c r="AA32" s="57">
        <f>'micro de 1990 a 2007'!S32/S32</f>
        <v>1.4401606425702811</v>
      </c>
      <c r="AB32">
        <f t="shared" si="1"/>
        <v>45.410260008419698</v>
      </c>
    </row>
    <row r="33" spans="1:28" ht="21">
      <c r="A33" s="2" t="s">
        <v>31</v>
      </c>
      <c r="B33" s="3">
        <v>38051</v>
      </c>
      <c r="C33" s="3">
        <v>36539</v>
      </c>
      <c r="D33" s="3">
        <v>34834</v>
      </c>
      <c r="E33" s="3">
        <v>32400</v>
      </c>
      <c r="F33" s="3">
        <v>35543</v>
      </c>
      <c r="G33" s="3">
        <v>35044</v>
      </c>
      <c r="H33" s="3">
        <v>31270</v>
      </c>
      <c r="I33" s="3">
        <v>28595</v>
      </c>
      <c r="J33" s="3">
        <v>27143</v>
      </c>
      <c r="K33" s="3">
        <v>26784</v>
      </c>
      <c r="L33" s="3">
        <v>27719</v>
      </c>
      <c r="M33" s="3">
        <v>29483</v>
      </c>
      <c r="N33" s="3">
        <v>29181</v>
      </c>
      <c r="O33" s="3">
        <v>31361</v>
      </c>
      <c r="P33" s="3">
        <v>33568</v>
      </c>
      <c r="Q33" s="3">
        <v>34170</v>
      </c>
      <c r="R33" s="3">
        <v>34323</v>
      </c>
      <c r="S33" s="3">
        <v>32983</v>
      </c>
      <c r="T33" s="3">
        <v>36535</v>
      </c>
      <c r="U33" s="64">
        <f t="shared" si="0"/>
        <v>-13.318966650022334</v>
      </c>
      <c r="V33" s="2" t="s">
        <v>31</v>
      </c>
      <c r="W33" s="57">
        <f>'micro de 1990 a 2007'!B33/B33</f>
        <v>0.86935954377020319</v>
      </c>
      <c r="X33" s="57">
        <f>'micro de 1990 a 2007'!G33/G33</f>
        <v>0.9030076475288209</v>
      </c>
      <c r="Y33" s="57">
        <f>'micro de 1990 a 2007'!L33/L33</f>
        <v>1.1587358851329412</v>
      </c>
      <c r="Z33" s="57">
        <f>'micro de 1990 a 2007'!Q33/Q33</f>
        <v>1.2246122329528826</v>
      </c>
      <c r="AA33" s="57">
        <f>'micro de 1990 a 2007'!S33/S33</f>
        <v>1.2311796986326289</v>
      </c>
      <c r="AB33">
        <f t="shared" si="1"/>
        <v>41.619161767443046</v>
      </c>
    </row>
    <row r="34" spans="1:28" ht="21">
      <c r="A34" s="2" t="s">
        <v>32</v>
      </c>
      <c r="B34" s="3">
        <v>24280</v>
      </c>
      <c r="C34" s="3">
        <v>24224</v>
      </c>
      <c r="D34" s="3">
        <v>24385</v>
      </c>
      <c r="E34" s="3">
        <v>23657</v>
      </c>
      <c r="F34" s="3">
        <v>22780</v>
      </c>
      <c r="G34" s="3">
        <v>22717</v>
      </c>
      <c r="H34" s="3">
        <v>15870</v>
      </c>
      <c r="I34" s="3">
        <v>14651</v>
      </c>
      <c r="J34" s="3">
        <v>15297</v>
      </c>
      <c r="K34" s="3">
        <v>15522</v>
      </c>
      <c r="L34" s="3">
        <v>16324</v>
      </c>
      <c r="M34" s="3">
        <v>16910</v>
      </c>
      <c r="N34" s="3">
        <v>16759</v>
      </c>
      <c r="O34" s="3">
        <v>16949</v>
      </c>
      <c r="P34" s="3">
        <v>16242</v>
      </c>
      <c r="Q34" s="3">
        <v>14220</v>
      </c>
      <c r="R34" s="3">
        <v>14504</v>
      </c>
      <c r="S34" s="3">
        <v>14700</v>
      </c>
      <c r="T34" s="3">
        <v>15869</v>
      </c>
      <c r="U34" s="64">
        <f t="shared" si="0"/>
        <v>-39.456342668863265</v>
      </c>
      <c r="V34" s="2" t="s">
        <v>32</v>
      </c>
      <c r="W34" s="57">
        <f>'micro de 1990 a 2007'!B34/B34</f>
        <v>0.93130148270181223</v>
      </c>
      <c r="X34" s="57">
        <f>'micro de 1990 a 2007'!G34/G34</f>
        <v>0.97455649953779111</v>
      </c>
      <c r="Y34" s="57">
        <f>'micro de 1990 a 2007'!L34/L34</f>
        <v>1.173364371477579</v>
      </c>
      <c r="Z34" s="57">
        <f>'micro de 1990 a 2007'!Q34/Q34</f>
        <v>1.1023909985935303</v>
      </c>
      <c r="AA34" s="57">
        <f>'micro de 1990 a 2007'!S34/S34</f>
        <v>1.1302721088435375</v>
      </c>
      <c r="AB34">
        <f t="shared" si="1"/>
        <v>21.36479215779714</v>
      </c>
    </row>
    <row r="35" spans="1:28" ht="21">
      <c r="A35" s="2" t="s">
        <v>33</v>
      </c>
      <c r="B35" s="3">
        <v>34590</v>
      </c>
      <c r="C35" s="3">
        <v>37862</v>
      </c>
      <c r="D35" s="3">
        <v>41512</v>
      </c>
      <c r="E35" s="3">
        <v>43096</v>
      </c>
      <c r="F35" s="3">
        <v>47073</v>
      </c>
      <c r="G35" s="3">
        <v>48619</v>
      </c>
      <c r="H35" s="3">
        <v>11009</v>
      </c>
      <c r="I35" s="3">
        <v>10587</v>
      </c>
      <c r="J35" s="3">
        <v>15323</v>
      </c>
      <c r="K35" s="3">
        <v>15479</v>
      </c>
      <c r="L35" s="3">
        <v>16138</v>
      </c>
      <c r="M35" s="3">
        <v>16917</v>
      </c>
      <c r="N35" s="3">
        <v>16842</v>
      </c>
      <c r="O35" s="3">
        <v>16679</v>
      </c>
      <c r="P35" s="3">
        <v>16604</v>
      </c>
      <c r="Q35" s="3">
        <v>16776</v>
      </c>
      <c r="R35" s="3">
        <v>17179</v>
      </c>
      <c r="S35" s="3">
        <v>17265</v>
      </c>
      <c r="T35" s="3">
        <v>17485</v>
      </c>
      <c r="U35" s="64">
        <f t="shared" si="0"/>
        <v>-50.086730268863832</v>
      </c>
      <c r="V35" s="55" t="s">
        <v>33</v>
      </c>
      <c r="W35" s="57">
        <f>'micro de 1990 a 2007'!B35/B35</f>
        <v>0.85949696444058976</v>
      </c>
      <c r="X35" s="57">
        <f>'micro de 1990 a 2007'!G35/G35</f>
        <v>0.87996462288405763</v>
      </c>
      <c r="Y35" s="57">
        <f>'micro de 1990 a 2007'!L35/L35</f>
        <v>2.4566241169909531</v>
      </c>
      <c r="Z35" s="57">
        <f>'micro de 1990 a 2007'!Q35/Q35</f>
        <v>2.3452551263710064</v>
      </c>
      <c r="AA35" s="57">
        <f>'micro de 1990 a 2007'!S35/S35</f>
        <v>2.3815812337098174</v>
      </c>
      <c r="AB35" s="59">
        <f t="shared" si="1"/>
        <v>177.09012739328151</v>
      </c>
    </row>
    <row r="36" spans="1:28" ht="21">
      <c r="A36" s="2" t="s">
        <v>34</v>
      </c>
      <c r="B36" s="3">
        <v>30957</v>
      </c>
      <c r="C36" s="3">
        <v>30505</v>
      </c>
      <c r="D36" s="3">
        <v>29844</v>
      </c>
      <c r="E36" s="3">
        <v>34662</v>
      </c>
      <c r="F36" s="3">
        <v>43369</v>
      </c>
      <c r="G36" s="3">
        <v>45394</v>
      </c>
      <c r="H36" s="3">
        <v>16149</v>
      </c>
      <c r="I36" s="3">
        <v>16971</v>
      </c>
      <c r="J36" s="3">
        <v>17098</v>
      </c>
      <c r="K36" s="3">
        <v>18154</v>
      </c>
      <c r="L36" s="3">
        <v>18183</v>
      </c>
      <c r="M36" s="3">
        <v>19607</v>
      </c>
      <c r="N36" s="3">
        <v>20020</v>
      </c>
      <c r="O36" s="3">
        <v>20332</v>
      </c>
      <c r="P36" s="3">
        <v>21104</v>
      </c>
      <c r="Q36" s="3">
        <v>19633</v>
      </c>
      <c r="R36" s="3">
        <v>18949</v>
      </c>
      <c r="S36" s="3">
        <v>17923</v>
      </c>
      <c r="T36" s="3">
        <v>16767</v>
      </c>
      <c r="U36" s="64">
        <f t="shared" si="0"/>
        <v>-42.103563006751301</v>
      </c>
      <c r="V36" s="2" t="s">
        <v>34</v>
      </c>
      <c r="W36" s="57">
        <f>'micro de 1990 a 2007'!B36/B36</f>
        <v>0.81167425784152214</v>
      </c>
      <c r="X36" s="57">
        <f>'micro de 1990 a 2007'!G36/G36</f>
        <v>0.82933867912058867</v>
      </c>
      <c r="Y36" s="57">
        <f>'micro de 1990 a 2007'!L36/L36</f>
        <v>1.1352912060716054</v>
      </c>
      <c r="Z36" s="57">
        <f>'micro de 1990 a 2007'!Q36/Q36</f>
        <v>1.0965211633474252</v>
      </c>
      <c r="AA36" s="57">
        <f>'micro de 1990 a 2007'!S36/S36</f>
        <v>1.1445070579702059</v>
      </c>
      <c r="AB36">
        <f t="shared" si="1"/>
        <v>41.005710962644429</v>
      </c>
    </row>
    <row r="37" spans="1:28">
      <c r="A37" s="2" t="s">
        <v>35</v>
      </c>
      <c r="B37" s="3">
        <v>53718</v>
      </c>
      <c r="C37" s="3">
        <v>51850</v>
      </c>
      <c r="D37" s="3">
        <v>51668</v>
      </c>
      <c r="E37" s="3">
        <v>47196</v>
      </c>
      <c r="F37" s="3">
        <v>42561</v>
      </c>
      <c r="G37" s="3">
        <v>39048</v>
      </c>
      <c r="H37" s="3">
        <v>47075</v>
      </c>
      <c r="I37" s="3">
        <v>51674</v>
      </c>
      <c r="J37" s="3">
        <v>48765</v>
      </c>
      <c r="K37" s="3">
        <v>48832</v>
      </c>
      <c r="L37" s="3">
        <v>45929</v>
      </c>
      <c r="M37" s="3">
        <v>51157</v>
      </c>
      <c r="N37" s="3">
        <v>52756</v>
      </c>
      <c r="O37" s="3">
        <v>53030</v>
      </c>
      <c r="P37" s="3">
        <v>53053</v>
      </c>
      <c r="Q37" s="3">
        <v>53165</v>
      </c>
      <c r="R37" s="3">
        <v>52229</v>
      </c>
      <c r="S37" s="3">
        <v>50263</v>
      </c>
      <c r="T37" s="3">
        <v>59314</v>
      </c>
      <c r="U37" s="64">
        <f t="shared" si="0"/>
        <v>-6.4317361033545577</v>
      </c>
      <c r="V37" s="2" t="s">
        <v>35</v>
      </c>
      <c r="W37" s="57">
        <f>'micro de 1990 a 2007'!B37/B37</f>
        <v>1.2626493912654977</v>
      </c>
      <c r="X37" s="57">
        <f>'micro de 1990 a 2007'!G37/G37</f>
        <v>1.4872208563818889</v>
      </c>
      <c r="Y37" s="57">
        <f>'micro de 1990 a 2007'!L37/L37</f>
        <v>1.8081604215201725</v>
      </c>
      <c r="Z37" s="57">
        <f>'micro de 1990 a 2007'!Q37/Q37</f>
        <v>1.8120191855544061</v>
      </c>
      <c r="AA37" s="57">
        <f>'micro de 1990 a 2007'!S37/S37</f>
        <v>1.8416330103654777</v>
      </c>
      <c r="AB37">
        <f t="shared" si="1"/>
        <v>45.854662672405851</v>
      </c>
    </row>
    <row r="38" spans="1:28">
      <c r="A38" s="2" t="s">
        <v>36</v>
      </c>
      <c r="B38" s="3">
        <v>7897</v>
      </c>
      <c r="C38" s="3">
        <v>7800</v>
      </c>
      <c r="D38" s="3">
        <v>7892</v>
      </c>
      <c r="E38" s="3">
        <v>7478</v>
      </c>
      <c r="F38" s="3">
        <v>7466</v>
      </c>
      <c r="G38" s="3">
        <v>7182</v>
      </c>
      <c r="H38" s="3">
        <v>6847</v>
      </c>
      <c r="I38" s="3">
        <v>16240</v>
      </c>
      <c r="J38" s="3">
        <v>16342</v>
      </c>
      <c r="K38" s="3">
        <v>6631</v>
      </c>
      <c r="L38" s="3">
        <v>6927</v>
      </c>
      <c r="M38" s="3">
        <v>5656</v>
      </c>
      <c r="N38" s="3">
        <v>6525</v>
      </c>
      <c r="O38" s="3">
        <v>6545</v>
      </c>
      <c r="P38" s="3">
        <v>6799</v>
      </c>
      <c r="Q38" s="3">
        <v>5996</v>
      </c>
      <c r="R38" s="3">
        <v>5218</v>
      </c>
      <c r="S38" s="3">
        <v>5785</v>
      </c>
      <c r="T38" s="3">
        <v>6685</v>
      </c>
      <c r="U38" s="64">
        <f t="shared" si="0"/>
        <v>-26.744333291123212</v>
      </c>
      <c r="V38" s="2" t="s">
        <v>36</v>
      </c>
      <c r="W38" s="57">
        <f>'micro de 1990 a 2007'!B38/B38</f>
        <v>0.86741800683803971</v>
      </c>
      <c r="X38" s="57">
        <f>'micro de 1990 a 2007'!G38/G38</f>
        <v>0.87482595377332217</v>
      </c>
      <c r="Y38" s="57">
        <f>'micro de 1990 a 2007'!L38/L38</f>
        <v>0.93041720802656269</v>
      </c>
      <c r="Z38" s="57">
        <f>'micro de 1990 a 2007'!Q38/Q38</f>
        <v>1.0290193462308206</v>
      </c>
      <c r="AA38" s="57">
        <f>'micro de 1990 a 2007'!S38/S38</f>
        <v>1.0407951598962835</v>
      </c>
      <c r="AB38">
        <f t="shared" si="1"/>
        <v>19.987728141619733</v>
      </c>
    </row>
    <row r="39" spans="1:28">
      <c r="A39" s="2" t="s">
        <v>37</v>
      </c>
      <c r="B39" s="3">
        <v>10236</v>
      </c>
      <c r="C39" s="3">
        <v>10972</v>
      </c>
      <c r="D39" s="3">
        <v>8496</v>
      </c>
      <c r="E39" s="3">
        <v>7208</v>
      </c>
      <c r="F39" s="3">
        <v>6780</v>
      </c>
      <c r="G39" s="3">
        <v>7224</v>
      </c>
      <c r="H39" s="3">
        <v>7480</v>
      </c>
      <c r="I39" s="3">
        <v>8165</v>
      </c>
      <c r="J39" s="3">
        <v>8190</v>
      </c>
      <c r="K39" s="3">
        <v>8150</v>
      </c>
      <c r="L39" s="3">
        <v>8315</v>
      </c>
      <c r="M39" s="3">
        <v>9207</v>
      </c>
      <c r="N39" s="3">
        <v>9338</v>
      </c>
      <c r="O39" s="3">
        <v>9450</v>
      </c>
      <c r="P39" s="3">
        <v>10881</v>
      </c>
      <c r="Q39" s="3">
        <v>10900</v>
      </c>
      <c r="R39" s="3">
        <v>11062</v>
      </c>
      <c r="S39" s="3">
        <v>10418</v>
      </c>
      <c r="T39" s="3">
        <v>10398</v>
      </c>
      <c r="U39" s="64">
        <f t="shared" si="0"/>
        <v>1.778038296209461</v>
      </c>
      <c r="V39" s="2" t="s">
        <v>37</v>
      </c>
      <c r="W39" s="57">
        <f>'micro de 1990 a 2007'!B39/B39</f>
        <v>1.0115279406017976</v>
      </c>
      <c r="X39" s="57">
        <f>'micro de 1990 a 2007'!G39/G39</f>
        <v>1.3387320044296789</v>
      </c>
      <c r="Y39" s="57">
        <f>'micro de 1990 a 2007'!L39/L39</f>
        <v>1.9508117859290439</v>
      </c>
      <c r="Z39" s="57">
        <f>'micro de 1990 a 2007'!Q39/Q39</f>
        <v>1.266605504587156</v>
      </c>
      <c r="AA39" s="57">
        <f>'micro de 1990 a 2007'!S39/S39</f>
        <v>1.3347091572278749</v>
      </c>
      <c r="AB39">
        <f t="shared" si="1"/>
        <v>31.949806194557915</v>
      </c>
    </row>
  </sheetData>
  <mergeCells count="2">
    <mergeCell ref="A2:A3"/>
    <mergeCell ref="B2:T2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20"/>
  <sheetViews>
    <sheetView workbookViewId="0">
      <selection activeCell="J16" sqref="J16:J20"/>
    </sheetView>
  </sheetViews>
  <sheetFormatPr defaultRowHeight="15"/>
  <cols>
    <col min="1" max="1" width="19.7109375" customWidth="1"/>
    <col min="2" max="2" width="12.7109375" customWidth="1"/>
    <col min="3" max="3" width="11.28515625" customWidth="1"/>
    <col min="4" max="4" width="11.140625" customWidth="1"/>
    <col min="5" max="5" width="11.85546875" customWidth="1"/>
    <col min="6" max="6" width="10.7109375" customWidth="1"/>
    <col min="7" max="7" width="11.42578125" customWidth="1"/>
    <col min="8" max="8" width="12.140625" customWidth="1"/>
    <col min="9" max="9" width="10.85546875" customWidth="1"/>
    <col min="10" max="10" width="11.28515625" customWidth="1"/>
  </cols>
  <sheetData>
    <row r="1" spans="1:11">
      <c r="A1" s="79" t="s">
        <v>577</v>
      </c>
      <c r="B1" s="80"/>
      <c r="C1" s="80"/>
      <c r="D1" s="80"/>
      <c r="E1" s="80"/>
      <c r="F1" s="80"/>
      <c r="G1" s="80"/>
      <c r="H1" s="80"/>
      <c r="I1" s="80"/>
      <c r="J1" s="81"/>
    </row>
    <row r="2" spans="1:11">
      <c r="A2" s="68" t="s">
        <v>578</v>
      </c>
      <c r="B2" s="69"/>
      <c r="C2" s="69"/>
      <c r="D2" s="69"/>
      <c r="E2" s="69"/>
      <c r="F2" s="69"/>
      <c r="G2" s="69"/>
      <c r="H2" s="69"/>
      <c r="I2" s="69"/>
      <c r="J2" s="70"/>
    </row>
    <row r="3" spans="1:11">
      <c r="A3" s="68" t="s">
        <v>527</v>
      </c>
      <c r="B3" s="69"/>
      <c r="C3" s="69"/>
      <c r="D3" s="69"/>
      <c r="E3" s="69"/>
      <c r="F3" s="69"/>
      <c r="G3" s="69"/>
      <c r="H3" s="69"/>
      <c r="I3" s="69"/>
      <c r="J3" s="70"/>
    </row>
    <row r="4" spans="1:11">
      <c r="A4" s="66" t="s">
        <v>579</v>
      </c>
      <c r="B4" s="68" t="s">
        <v>1</v>
      </c>
      <c r="C4" s="69"/>
      <c r="D4" s="69"/>
      <c r="E4" s="69"/>
      <c r="F4" s="69"/>
      <c r="G4" s="69"/>
      <c r="H4" s="69"/>
      <c r="I4" s="69"/>
      <c r="J4" s="70"/>
    </row>
    <row r="5" spans="1:11">
      <c r="A5" s="67"/>
      <c r="B5" s="1">
        <v>1999</v>
      </c>
      <c r="C5" s="1">
        <v>2000</v>
      </c>
      <c r="D5" s="1">
        <v>2001</v>
      </c>
      <c r="E5" s="1">
        <v>2002</v>
      </c>
      <c r="F5" s="1">
        <v>2003</v>
      </c>
      <c r="G5" s="1">
        <v>2004</v>
      </c>
      <c r="H5" s="1">
        <v>2005</v>
      </c>
      <c r="I5" s="1">
        <v>2006</v>
      </c>
      <c r="J5" s="1">
        <v>2007</v>
      </c>
      <c r="K5" t="s">
        <v>586</v>
      </c>
    </row>
    <row r="6" spans="1:11">
      <c r="A6" s="2" t="s">
        <v>580</v>
      </c>
      <c r="B6" s="3">
        <v>19070048</v>
      </c>
      <c r="C6" s="3">
        <v>19767206</v>
      </c>
      <c r="D6" s="3">
        <v>20509953</v>
      </c>
      <c r="E6" s="3">
        <v>21642780</v>
      </c>
      <c r="F6" s="3">
        <v>22253863</v>
      </c>
      <c r="G6" s="3">
        <v>23474694</v>
      </c>
      <c r="H6" s="3">
        <v>24620859</v>
      </c>
      <c r="I6" s="3">
        <v>25398219</v>
      </c>
      <c r="J6" s="3">
        <v>26137266</v>
      </c>
      <c r="K6">
        <f>((J6/B6)-1)*100</f>
        <v>37.059256484304591</v>
      </c>
    </row>
    <row r="7" spans="1:11">
      <c r="A7" s="2" t="s">
        <v>581</v>
      </c>
      <c r="B7" s="3">
        <v>958382</v>
      </c>
      <c r="C7" s="3">
        <v>1049768</v>
      </c>
      <c r="D7" s="3">
        <v>1236607</v>
      </c>
      <c r="E7" s="3">
        <v>1566783</v>
      </c>
      <c r="F7" s="3">
        <v>1498265</v>
      </c>
      <c r="G7" s="3">
        <v>1662888</v>
      </c>
      <c r="H7" s="3">
        <v>1743253</v>
      </c>
      <c r="I7" s="3">
        <v>1699467</v>
      </c>
      <c r="J7" s="3">
        <v>1676568</v>
      </c>
      <c r="K7">
        <f t="shared" ref="K7:K11" si="0">((J7/B7)-1)*100</f>
        <v>74.937342312355625</v>
      </c>
    </row>
    <row r="8" spans="1:11">
      <c r="A8" s="2" t="s">
        <v>582</v>
      </c>
      <c r="B8" s="3">
        <v>2041819</v>
      </c>
      <c r="C8" s="3">
        <v>2159230</v>
      </c>
      <c r="D8" s="3">
        <v>2266111</v>
      </c>
      <c r="E8" s="3">
        <v>2362973</v>
      </c>
      <c r="F8" s="3">
        <v>2507793</v>
      </c>
      <c r="G8" s="3">
        <v>2704988</v>
      </c>
      <c r="H8" s="3">
        <v>2972130</v>
      </c>
      <c r="I8" s="3">
        <v>3198039</v>
      </c>
      <c r="J8" s="3">
        <v>3338638</v>
      </c>
      <c r="K8">
        <f t="shared" si="0"/>
        <v>63.512926464098918</v>
      </c>
    </row>
    <row r="9" spans="1:11">
      <c r="A9" s="2" t="s">
        <v>583</v>
      </c>
      <c r="B9" s="3">
        <v>8540203</v>
      </c>
      <c r="C9" s="3">
        <v>8573731</v>
      </c>
      <c r="D9" s="3">
        <v>8573152</v>
      </c>
      <c r="E9" s="3">
        <v>8745553</v>
      </c>
      <c r="F9" s="3">
        <v>8933782</v>
      </c>
      <c r="G9" s="3">
        <v>9240957</v>
      </c>
      <c r="H9" s="3">
        <v>9535484</v>
      </c>
      <c r="I9" s="3">
        <v>9740310</v>
      </c>
      <c r="J9" s="3">
        <v>9803336</v>
      </c>
      <c r="K9">
        <f t="shared" si="0"/>
        <v>14.7904329674599</v>
      </c>
    </row>
    <row r="10" spans="1:11">
      <c r="A10" s="2" t="s">
        <v>584</v>
      </c>
      <c r="B10" s="3">
        <v>4606121</v>
      </c>
      <c r="C10" s="3">
        <v>4904356</v>
      </c>
      <c r="D10" s="3">
        <v>5187765</v>
      </c>
      <c r="E10" s="3">
        <v>5507640</v>
      </c>
      <c r="F10" s="3">
        <v>5779489</v>
      </c>
      <c r="G10" s="3">
        <v>6246135</v>
      </c>
      <c r="H10" s="3">
        <v>6591503</v>
      </c>
      <c r="I10" s="3">
        <v>7038521</v>
      </c>
      <c r="J10" s="3">
        <v>7510245</v>
      </c>
      <c r="K10">
        <f t="shared" si="0"/>
        <v>63.049233834716901</v>
      </c>
    </row>
    <row r="11" spans="1:11">
      <c r="A11" s="2" t="s">
        <v>585</v>
      </c>
      <c r="B11" s="3">
        <v>2923524</v>
      </c>
      <c r="C11" s="3">
        <v>3080121</v>
      </c>
      <c r="D11" s="3">
        <v>3246318</v>
      </c>
      <c r="E11" s="3">
        <v>3459832</v>
      </c>
      <c r="F11" s="3">
        <v>3534533</v>
      </c>
      <c r="G11" s="3">
        <v>3619725</v>
      </c>
      <c r="H11" s="3">
        <v>3778490</v>
      </c>
      <c r="I11" s="3">
        <v>3721881</v>
      </c>
      <c r="J11" s="3">
        <v>3808478</v>
      </c>
      <c r="K11">
        <f t="shared" si="0"/>
        <v>30.270112371234159</v>
      </c>
    </row>
    <row r="12" spans="1:11">
      <c r="A12" s="71"/>
      <c r="B12" s="71"/>
      <c r="C12" s="71"/>
      <c r="D12" s="71"/>
      <c r="E12" s="71"/>
      <c r="F12" s="71"/>
      <c r="G12" s="71"/>
      <c r="H12" s="71"/>
      <c r="I12" s="71"/>
      <c r="J12" s="71"/>
    </row>
    <row r="13" spans="1:11">
      <c r="A13" s="72" t="s">
        <v>40</v>
      </c>
      <c r="B13" s="72"/>
      <c r="C13" s="72"/>
      <c r="D13" s="72"/>
      <c r="E13" s="72"/>
      <c r="F13" s="72"/>
      <c r="G13" s="72"/>
      <c r="H13" s="72"/>
      <c r="I13" s="72"/>
      <c r="J13" s="72"/>
    </row>
    <row r="16" spans="1:11">
      <c r="A16" s="2" t="s">
        <v>581</v>
      </c>
      <c r="B16">
        <f>(B7/19070048)*100</f>
        <v>5.0255877698891993</v>
      </c>
      <c r="J16">
        <f>(J7/26137266)*100</f>
        <v>6.414473495429859</v>
      </c>
    </row>
    <row r="17" spans="1:10">
      <c r="A17" s="2" t="s">
        <v>582</v>
      </c>
      <c r="B17">
        <f t="shared" ref="B17:B20" si="1">(B8/19070048)*100</f>
        <v>10.706942111524837</v>
      </c>
      <c r="J17">
        <f t="shared" ref="J17:J20" si="2">(J8/26137266)*100</f>
        <v>12.773478297232771</v>
      </c>
    </row>
    <row r="18" spans="1:10">
      <c r="A18" s="2" t="s">
        <v>583</v>
      </c>
      <c r="B18">
        <f t="shared" si="1"/>
        <v>44.783332480337748</v>
      </c>
      <c r="J18">
        <f t="shared" si="2"/>
        <v>37.507121058491734</v>
      </c>
    </row>
    <row r="19" spans="1:10">
      <c r="A19" s="2" t="s">
        <v>584</v>
      </c>
      <c r="B19">
        <f t="shared" si="1"/>
        <v>24.153693792485473</v>
      </c>
      <c r="J19">
        <f t="shared" si="2"/>
        <v>28.733858392075128</v>
      </c>
    </row>
    <row r="20" spans="1:10">
      <c r="A20" s="2" t="s">
        <v>585</v>
      </c>
      <c r="B20">
        <f t="shared" si="1"/>
        <v>15.330449089588027</v>
      </c>
      <c r="J20">
        <f t="shared" si="2"/>
        <v>14.571064930815641</v>
      </c>
    </row>
  </sheetData>
  <mergeCells count="7">
    <mergeCell ref="A13:J13"/>
    <mergeCell ref="A1:J1"/>
    <mergeCell ref="A2:J2"/>
    <mergeCell ref="A3:J3"/>
    <mergeCell ref="A4:A5"/>
    <mergeCell ref="B4:J4"/>
    <mergeCell ref="A12:J12"/>
  </mergeCells>
  <pageMargins left="0.51181102362204722" right="0.51181102362204722" top="0.78740157480314965" bottom="0.78740157480314965" header="0.31496062992125984" footer="0.31496062992125984"/>
  <pageSetup paperSize="9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T19"/>
  <sheetViews>
    <sheetView topLeftCell="I1" workbookViewId="0">
      <selection activeCell="A10" sqref="A10:S10"/>
    </sheetView>
  </sheetViews>
  <sheetFormatPr defaultRowHeight="15"/>
  <cols>
    <col min="1" max="1" width="20.5703125" customWidth="1"/>
    <col min="2" max="2" width="11.28515625" customWidth="1"/>
    <col min="3" max="3" width="11" customWidth="1"/>
    <col min="4" max="4" width="11.28515625" customWidth="1"/>
    <col min="5" max="5" width="10.28515625" customWidth="1"/>
    <col min="6" max="6" width="10.5703125" customWidth="1"/>
    <col min="7" max="7" width="10.7109375" customWidth="1"/>
    <col min="8" max="8" width="11.28515625" customWidth="1"/>
    <col min="9" max="9" width="10.42578125" customWidth="1"/>
    <col min="10" max="10" width="10.85546875" customWidth="1"/>
    <col min="11" max="11" width="10.140625" customWidth="1"/>
    <col min="12" max="12" width="10.7109375" customWidth="1"/>
    <col min="13" max="13" width="10.85546875" customWidth="1"/>
    <col min="14" max="15" width="10.7109375" customWidth="1"/>
    <col min="16" max="16" width="10.28515625" customWidth="1"/>
    <col min="17" max="17" width="10.5703125" customWidth="1"/>
    <col min="18" max="18" width="10.28515625" customWidth="1"/>
    <col min="19" max="19" width="10.7109375" customWidth="1"/>
  </cols>
  <sheetData>
    <row r="1" spans="1:20">
      <c r="A1" s="79" t="s">
        <v>577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1"/>
    </row>
    <row r="2" spans="1:20">
      <c r="A2" s="68" t="s">
        <v>578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70"/>
    </row>
    <row r="3" spans="1:20">
      <c r="A3" s="68" t="s">
        <v>527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70"/>
    </row>
    <row r="4" spans="1:20">
      <c r="A4" s="66" t="s">
        <v>579</v>
      </c>
      <c r="B4" s="68" t="s">
        <v>1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70"/>
    </row>
    <row r="5" spans="1:20">
      <c r="A5" s="67"/>
      <c r="B5" s="1">
        <v>1990</v>
      </c>
      <c r="C5" s="1">
        <v>1991</v>
      </c>
      <c r="D5" s="1">
        <v>1992</v>
      </c>
      <c r="E5" s="1">
        <v>1993</v>
      </c>
      <c r="F5" s="1">
        <v>1994</v>
      </c>
      <c r="G5" s="1">
        <v>1995</v>
      </c>
      <c r="H5" s="1">
        <v>1996</v>
      </c>
      <c r="I5" s="1">
        <v>1997</v>
      </c>
      <c r="J5" s="1">
        <v>1998</v>
      </c>
      <c r="K5" s="1">
        <v>1999</v>
      </c>
      <c r="L5" s="1">
        <v>2000</v>
      </c>
      <c r="M5" s="1">
        <v>2001</v>
      </c>
      <c r="N5" s="1">
        <v>2002</v>
      </c>
      <c r="O5" s="1">
        <v>2003</v>
      </c>
      <c r="P5" s="1">
        <v>2004</v>
      </c>
      <c r="Q5" s="1">
        <v>2005</v>
      </c>
      <c r="R5" s="1">
        <v>2006</v>
      </c>
      <c r="S5" s="1">
        <v>2007</v>
      </c>
      <c r="T5" t="s">
        <v>43</v>
      </c>
    </row>
    <row r="6" spans="1:20">
      <c r="A6" s="2" t="s">
        <v>580</v>
      </c>
      <c r="B6" s="3">
        <v>14484414</v>
      </c>
      <c r="C6" s="3">
        <v>15079187</v>
      </c>
      <c r="D6" s="3">
        <v>15784011</v>
      </c>
      <c r="E6" s="3">
        <v>15590882</v>
      </c>
      <c r="F6" s="3">
        <v>15783557</v>
      </c>
      <c r="G6" s="3">
        <v>16474365</v>
      </c>
      <c r="H6" s="3">
        <v>18515391</v>
      </c>
      <c r="I6" s="3">
        <v>18666011</v>
      </c>
      <c r="J6" s="3">
        <v>18693915</v>
      </c>
      <c r="K6" s="3">
        <v>19070048</v>
      </c>
      <c r="L6" s="3">
        <v>19767206</v>
      </c>
      <c r="M6" s="3">
        <v>20509953</v>
      </c>
      <c r="N6" s="3">
        <v>21642780</v>
      </c>
      <c r="O6" s="3">
        <v>22253863</v>
      </c>
      <c r="P6" s="3">
        <v>23474694</v>
      </c>
      <c r="Q6" s="3">
        <v>24620859</v>
      </c>
      <c r="R6" s="3">
        <v>25398219</v>
      </c>
      <c r="S6" s="3">
        <v>26137266</v>
      </c>
      <c r="T6">
        <f>((S6/B6)-1)*100</f>
        <v>80.450973025211781</v>
      </c>
    </row>
    <row r="7" spans="1:20">
      <c r="A7" s="2" t="s">
        <v>581</v>
      </c>
      <c r="B7" s="3">
        <v>555216</v>
      </c>
      <c r="C7" s="3">
        <v>684354</v>
      </c>
      <c r="D7" s="3">
        <v>725498</v>
      </c>
      <c r="E7" s="3">
        <v>715132</v>
      </c>
      <c r="F7" s="3">
        <v>651982</v>
      </c>
      <c r="G7" s="3">
        <v>706696</v>
      </c>
      <c r="H7" s="3">
        <v>770788</v>
      </c>
      <c r="I7" s="3">
        <v>840882</v>
      </c>
      <c r="J7" s="3">
        <v>903427</v>
      </c>
      <c r="K7" s="3">
        <v>958382</v>
      </c>
      <c r="L7" s="3">
        <v>1049768</v>
      </c>
      <c r="M7" s="3">
        <v>1236607</v>
      </c>
      <c r="N7" s="3">
        <v>1566783</v>
      </c>
      <c r="O7" s="3">
        <v>1498265</v>
      </c>
      <c r="P7" s="3">
        <v>1662888</v>
      </c>
      <c r="Q7" s="3">
        <v>1743253</v>
      </c>
      <c r="R7" s="3">
        <v>1699467</v>
      </c>
      <c r="S7" s="3">
        <v>1676568</v>
      </c>
      <c r="T7">
        <f t="shared" ref="T7:T11" si="0">((S7/B7)-1)*100</f>
        <v>201.9668021094493</v>
      </c>
    </row>
    <row r="8" spans="1:20">
      <c r="A8" s="2" t="s">
        <v>582</v>
      </c>
      <c r="B8" s="3">
        <v>2045268</v>
      </c>
      <c r="C8" s="3">
        <v>2174500</v>
      </c>
      <c r="D8" s="3">
        <v>2266926</v>
      </c>
      <c r="E8" s="3">
        <v>1682911</v>
      </c>
      <c r="F8" s="3">
        <v>1772817</v>
      </c>
      <c r="G8" s="3">
        <v>1886614</v>
      </c>
      <c r="H8" s="3">
        <v>2355009</v>
      </c>
      <c r="I8" s="3">
        <v>2389062</v>
      </c>
      <c r="J8" s="3">
        <v>2069959</v>
      </c>
      <c r="K8" s="3">
        <v>2041819</v>
      </c>
      <c r="L8" s="3">
        <v>2159230</v>
      </c>
      <c r="M8" s="3">
        <v>2266111</v>
      </c>
      <c r="N8" s="3">
        <v>2362973</v>
      </c>
      <c r="O8" s="3">
        <v>2507793</v>
      </c>
      <c r="P8" s="3">
        <v>2704988</v>
      </c>
      <c r="Q8" s="3">
        <v>2972130</v>
      </c>
      <c r="R8" s="3">
        <v>3198039</v>
      </c>
      <c r="S8" s="3">
        <v>3338638</v>
      </c>
      <c r="T8">
        <f t="shared" si="0"/>
        <v>63.23718945390042</v>
      </c>
    </row>
    <row r="9" spans="1:20">
      <c r="A9" s="2" t="s">
        <v>583</v>
      </c>
      <c r="B9" s="3">
        <v>6923301</v>
      </c>
      <c r="C9" s="3">
        <v>6990638</v>
      </c>
      <c r="D9" s="3">
        <v>7216494</v>
      </c>
      <c r="E9" s="3">
        <v>7344116</v>
      </c>
      <c r="F9" s="3">
        <v>7351889</v>
      </c>
      <c r="G9" s="3">
        <v>7539464</v>
      </c>
      <c r="H9" s="3">
        <v>8338198</v>
      </c>
      <c r="I9" s="3">
        <v>8395743</v>
      </c>
      <c r="J9" s="3">
        <v>8465198</v>
      </c>
      <c r="K9" s="3">
        <v>8540203</v>
      </c>
      <c r="L9" s="3">
        <v>8573731</v>
      </c>
      <c r="M9" s="3">
        <v>8573152</v>
      </c>
      <c r="N9" s="3">
        <v>8745553</v>
      </c>
      <c r="O9" s="3">
        <v>8933782</v>
      </c>
      <c r="P9" s="3">
        <v>9240957</v>
      </c>
      <c r="Q9" s="3">
        <v>9535484</v>
      </c>
      <c r="R9" s="3">
        <v>9740310</v>
      </c>
      <c r="S9" s="3">
        <v>9803336</v>
      </c>
      <c r="T9">
        <f t="shared" si="0"/>
        <v>41.599159129438391</v>
      </c>
    </row>
    <row r="10" spans="1:20">
      <c r="A10" s="2" t="s">
        <v>584</v>
      </c>
      <c r="B10" s="3">
        <v>3262255</v>
      </c>
      <c r="C10" s="3">
        <v>3389354</v>
      </c>
      <c r="D10" s="3">
        <v>3585639</v>
      </c>
      <c r="E10" s="3">
        <v>3685567</v>
      </c>
      <c r="F10" s="3">
        <v>3830620</v>
      </c>
      <c r="G10" s="3">
        <v>4102597</v>
      </c>
      <c r="H10" s="3">
        <v>4241531</v>
      </c>
      <c r="I10" s="3">
        <v>4345133</v>
      </c>
      <c r="J10" s="3">
        <v>4410592</v>
      </c>
      <c r="K10" s="3">
        <v>4606121</v>
      </c>
      <c r="L10" s="3">
        <v>4904356</v>
      </c>
      <c r="M10" s="3">
        <v>5187765</v>
      </c>
      <c r="N10" s="3">
        <v>5507640</v>
      </c>
      <c r="O10" s="3">
        <v>5779489</v>
      </c>
      <c r="P10" s="3">
        <v>6246135</v>
      </c>
      <c r="Q10" s="3">
        <v>6591503</v>
      </c>
      <c r="R10" s="3">
        <v>7038521</v>
      </c>
      <c r="S10" s="3">
        <v>7510245</v>
      </c>
      <c r="T10">
        <f t="shared" si="0"/>
        <v>130.21636873880183</v>
      </c>
    </row>
    <row r="11" spans="1:20">
      <c r="A11" s="2" t="s">
        <v>585</v>
      </c>
      <c r="B11" s="3">
        <v>1698374</v>
      </c>
      <c r="C11" s="3">
        <v>1840341</v>
      </c>
      <c r="D11" s="3">
        <v>1989454</v>
      </c>
      <c r="E11" s="3">
        <v>2163156</v>
      </c>
      <c r="F11" s="3">
        <v>2176249</v>
      </c>
      <c r="G11" s="3">
        <v>2238994</v>
      </c>
      <c r="H11" s="3">
        <v>2809865</v>
      </c>
      <c r="I11" s="3">
        <v>2695191</v>
      </c>
      <c r="J11" s="3">
        <v>2844739</v>
      </c>
      <c r="K11" s="3">
        <v>2923524</v>
      </c>
      <c r="L11" s="3">
        <v>3080121</v>
      </c>
      <c r="M11" s="3">
        <v>3246318</v>
      </c>
      <c r="N11" s="3">
        <v>3459832</v>
      </c>
      <c r="O11" s="3">
        <v>3534533</v>
      </c>
      <c r="P11" s="3">
        <v>3619725</v>
      </c>
      <c r="Q11" s="3">
        <v>3778490</v>
      </c>
      <c r="R11" s="3">
        <v>3721881</v>
      </c>
      <c r="S11" s="3">
        <v>3808478</v>
      </c>
      <c r="T11">
        <f t="shared" si="0"/>
        <v>124.24259909772522</v>
      </c>
    </row>
    <row r="12" spans="1:20">
      <c r="A12" s="71"/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</row>
    <row r="13" spans="1:20">
      <c r="A13" s="72" t="s">
        <v>40</v>
      </c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</row>
    <row r="15" spans="1:20">
      <c r="B15">
        <f>(B7/14484414)*100</f>
        <v>3.8331961513941812</v>
      </c>
    </row>
    <row r="16" spans="1:20">
      <c r="B16">
        <f t="shared" ref="B16:B19" si="1">(B8/14484414)*100</f>
        <v>14.120474601181657</v>
      </c>
    </row>
    <row r="17" spans="2:2">
      <c r="B17">
        <f t="shared" si="1"/>
        <v>47.798281656406672</v>
      </c>
    </row>
    <row r="18" spans="2:2">
      <c r="B18">
        <f t="shared" si="1"/>
        <v>22.522519723614639</v>
      </c>
    </row>
    <row r="19" spans="2:2">
      <c r="B19">
        <f t="shared" si="1"/>
        <v>11.72552786740285</v>
      </c>
    </row>
  </sheetData>
  <mergeCells count="7">
    <mergeCell ref="A13:S13"/>
    <mergeCell ref="A1:S1"/>
    <mergeCell ref="A2:S2"/>
    <mergeCell ref="A3:S3"/>
    <mergeCell ref="A4:A5"/>
    <mergeCell ref="B4:S4"/>
    <mergeCell ref="A12:S12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E18" sqref="E18"/>
    </sheetView>
  </sheetViews>
  <sheetFormatPr defaultRowHeight="15"/>
  <sheetData>
    <row r="1" spans="1:20">
      <c r="A1" s="3" t="s">
        <v>588</v>
      </c>
      <c r="B1" s="3">
        <v>1160048</v>
      </c>
      <c r="C1" s="3">
        <v>1240178</v>
      </c>
      <c r="D1" s="3">
        <v>1277282</v>
      </c>
      <c r="E1" s="3">
        <v>1363237</v>
      </c>
      <c r="F1" s="3">
        <v>1424283</v>
      </c>
      <c r="G1" s="3">
        <v>1576541</v>
      </c>
      <c r="H1" s="3">
        <v>1514482</v>
      </c>
      <c r="I1" s="3">
        <v>1579838</v>
      </c>
      <c r="J1" s="3">
        <v>1625227</v>
      </c>
      <c r="K1" s="3">
        <v>1724918</v>
      </c>
      <c r="L1" s="3">
        <v>1799240</v>
      </c>
      <c r="M1" s="3">
        <v>1889627</v>
      </c>
      <c r="N1" s="3">
        <v>1985343</v>
      </c>
      <c r="O1" s="3">
        <v>2141455</v>
      </c>
      <c r="P1" s="3">
        <v>2394537</v>
      </c>
      <c r="Q1" s="3">
        <v>2568251</v>
      </c>
      <c r="R1" s="3">
        <v>2703577</v>
      </c>
      <c r="S1" s="3">
        <v>2700993</v>
      </c>
      <c r="T1" s="78"/>
    </row>
    <row r="2" spans="1:20" ht="21">
      <c r="A2" s="2" t="s">
        <v>587</v>
      </c>
      <c r="B2" s="3">
        <v>650409</v>
      </c>
      <c r="C2" s="3">
        <v>661036</v>
      </c>
      <c r="D2" s="3">
        <v>707888</v>
      </c>
      <c r="E2" s="3">
        <v>735867</v>
      </c>
      <c r="F2" s="3">
        <v>780122</v>
      </c>
      <c r="G2" s="3">
        <v>815379</v>
      </c>
      <c r="H2" s="3">
        <v>866065</v>
      </c>
      <c r="I2" s="3">
        <v>852170</v>
      </c>
      <c r="J2" s="3">
        <v>870810</v>
      </c>
      <c r="K2" s="3">
        <v>906540</v>
      </c>
      <c r="L2" s="3">
        <v>1003098</v>
      </c>
      <c r="M2" s="3">
        <v>1076084</v>
      </c>
      <c r="N2" s="3">
        <v>1192690</v>
      </c>
      <c r="O2" s="3">
        <v>1332277</v>
      </c>
      <c r="P2" s="3">
        <v>1486662</v>
      </c>
      <c r="Q2" s="3">
        <v>1555622</v>
      </c>
      <c r="R2" s="3">
        <v>1709812</v>
      </c>
      <c r="S2" s="3">
        <v>1865568</v>
      </c>
      <c r="T2" s="78"/>
    </row>
    <row r="3" spans="1:20" ht="31.5">
      <c r="A3" s="2" t="s">
        <v>2</v>
      </c>
      <c r="B3" s="3">
        <v>1451797</v>
      </c>
      <c r="C3" s="3">
        <v>1488140</v>
      </c>
      <c r="D3" s="3">
        <v>1600469</v>
      </c>
      <c r="E3" s="3">
        <v>1586462</v>
      </c>
      <c r="F3" s="3">
        <v>1626215</v>
      </c>
      <c r="G3" s="3">
        <v>1710677</v>
      </c>
      <c r="H3" s="3">
        <v>1860984</v>
      </c>
      <c r="I3" s="3">
        <v>1913125</v>
      </c>
      <c r="J3" s="3">
        <v>1914556</v>
      </c>
      <c r="K3" s="3">
        <v>1974663</v>
      </c>
      <c r="L3" s="3">
        <v>2102018</v>
      </c>
      <c r="M3" s="3">
        <v>2222054</v>
      </c>
      <c r="N3" s="3">
        <v>2329607</v>
      </c>
      <c r="O3" s="3">
        <v>2305758</v>
      </c>
      <c r="P3" s="3">
        <v>2364936</v>
      </c>
      <c r="Q3" s="3">
        <v>2467630</v>
      </c>
      <c r="R3" s="3">
        <v>2625132</v>
      </c>
      <c r="S3" s="3">
        <v>2943684</v>
      </c>
      <c r="T3" s="78"/>
    </row>
    <row r="4" spans="1:20">
      <c r="A4" s="2" t="s">
        <v>584</v>
      </c>
      <c r="B4" s="3">
        <v>3262255</v>
      </c>
      <c r="C4" s="3">
        <v>3389354</v>
      </c>
      <c r="D4" s="3">
        <v>3585639</v>
      </c>
      <c r="E4" s="3">
        <v>3685567</v>
      </c>
      <c r="F4" s="3">
        <v>3830620</v>
      </c>
      <c r="G4" s="3">
        <v>4102597</v>
      </c>
      <c r="H4" s="3">
        <v>4241531</v>
      </c>
      <c r="I4" s="3">
        <v>4345133</v>
      </c>
      <c r="J4" s="3">
        <v>4410592</v>
      </c>
      <c r="K4" s="3">
        <v>4606121</v>
      </c>
      <c r="L4" s="3">
        <v>4904356</v>
      </c>
      <c r="M4" s="3">
        <v>5187765</v>
      </c>
      <c r="N4" s="3">
        <v>5507640</v>
      </c>
      <c r="O4" s="3">
        <v>5779489</v>
      </c>
      <c r="P4" s="3">
        <v>6246135</v>
      </c>
      <c r="Q4" s="3">
        <v>6591503</v>
      </c>
      <c r="R4" s="3">
        <v>7038521</v>
      </c>
      <c r="S4" s="3">
        <v>7510245</v>
      </c>
      <c r="T4" s="78"/>
    </row>
    <row r="5" spans="1:20">
      <c r="A5" s="72" t="s">
        <v>40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8"/>
    </row>
    <row r="6" spans="1:20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8"/>
    </row>
    <row r="8" spans="1:20">
      <c r="B8">
        <f>(B1/3262255)*100</f>
        <v>35.559697203314883</v>
      </c>
      <c r="S8">
        <f>(S1/7510245)*100</f>
        <v>35.964113021612476</v>
      </c>
    </row>
    <row r="9" spans="1:20">
      <c r="B9">
        <f t="shared" ref="B9:B10" si="0">(B2/3262255)*100</f>
        <v>19.937405261084741</v>
      </c>
      <c r="S9">
        <f t="shared" ref="S9:S10" si="1">(S2/7510245)*100</f>
        <v>24.840308139082016</v>
      </c>
    </row>
    <row r="10" spans="1:20">
      <c r="B10">
        <f t="shared" si="0"/>
        <v>44.502866881957424</v>
      </c>
      <c r="S10">
        <f t="shared" si="1"/>
        <v>39.195578839305504</v>
      </c>
    </row>
  </sheetData>
  <mergeCells count="3">
    <mergeCell ref="A5:S5"/>
    <mergeCell ref="A6:S6"/>
    <mergeCell ref="T1:T6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S33"/>
  <sheetViews>
    <sheetView topLeftCell="G1" workbookViewId="0">
      <selection sqref="A1:S33"/>
    </sheetView>
  </sheetViews>
  <sheetFormatPr defaultRowHeight="15"/>
  <cols>
    <col min="1" max="1" width="19" customWidth="1"/>
    <col min="2" max="2" width="11.42578125" customWidth="1"/>
    <col min="3" max="3" width="11" customWidth="1"/>
    <col min="4" max="4" width="10.7109375" customWidth="1"/>
    <col min="5" max="5" width="12.42578125" customWidth="1"/>
    <col min="6" max="6" width="11.42578125" customWidth="1"/>
    <col min="7" max="7" width="10.7109375" customWidth="1"/>
    <col min="8" max="8" width="11.140625" customWidth="1"/>
    <col min="9" max="9" width="10.7109375" customWidth="1"/>
    <col min="10" max="10" width="10.5703125" customWidth="1"/>
    <col min="11" max="11" width="10.85546875" customWidth="1"/>
    <col min="12" max="13" width="11.28515625" customWidth="1"/>
    <col min="14" max="14" width="10.5703125" customWidth="1"/>
    <col min="15" max="15" width="10.7109375" customWidth="1"/>
    <col min="16" max="16" width="10" customWidth="1"/>
    <col min="17" max="17" width="10.5703125" customWidth="1"/>
    <col min="18" max="18" width="10" customWidth="1"/>
    <col min="19" max="19" width="10.28515625" customWidth="1"/>
  </cols>
  <sheetData>
    <row r="1" spans="1:19">
      <c r="A1" s="79" t="s">
        <v>589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1"/>
    </row>
    <row r="2" spans="1:19">
      <c r="A2" s="68" t="s">
        <v>590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70"/>
    </row>
    <row r="3" spans="1:19">
      <c r="A3" s="66" t="s">
        <v>591</v>
      </c>
      <c r="B3" s="68" t="s">
        <v>1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70"/>
    </row>
    <row r="4" spans="1:19">
      <c r="A4" s="67"/>
      <c r="B4" s="1">
        <v>1990</v>
      </c>
      <c r="C4" s="1">
        <v>1991</v>
      </c>
      <c r="D4" s="1">
        <v>1992</v>
      </c>
      <c r="E4" s="1">
        <v>1993</v>
      </c>
      <c r="F4" s="1">
        <v>1994</v>
      </c>
      <c r="G4" s="1">
        <v>1995</v>
      </c>
      <c r="H4" s="1">
        <v>1996</v>
      </c>
      <c r="I4" s="1">
        <v>1997</v>
      </c>
      <c r="J4" s="1">
        <v>1998</v>
      </c>
      <c r="K4" s="1">
        <v>1999</v>
      </c>
      <c r="L4" s="1">
        <v>2000</v>
      </c>
      <c r="M4" s="1">
        <v>2001</v>
      </c>
      <c r="N4" s="1">
        <v>2002</v>
      </c>
      <c r="O4" s="1">
        <v>2003</v>
      </c>
      <c r="P4" s="1">
        <v>2004</v>
      </c>
      <c r="Q4" s="1">
        <v>2005</v>
      </c>
      <c r="R4" s="1">
        <v>2006</v>
      </c>
      <c r="S4" s="1">
        <v>2007</v>
      </c>
    </row>
    <row r="5" spans="1:19">
      <c r="A5" s="2" t="s">
        <v>580</v>
      </c>
      <c r="B5" s="3">
        <v>19072907</v>
      </c>
      <c r="C5" s="3">
        <v>19964126</v>
      </c>
      <c r="D5" s="3">
        <v>20476010</v>
      </c>
      <c r="E5" s="3">
        <v>20023120</v>
      </c>
      <c r="F5" s="3">
        <v>20068266</v>
      </c>
      <c r="G5" s="3">
        <v>20579211</v>
      </c>
      <c r="H5" s="3">
        <v>16273667</v>
      </c>
      <c r="I5" s="3">
        <v>17048232</v>
      </c>
      <c r="J5" s="3">
        <v>17280606</v>
      </c>
      <c r="K5" s="3">
        <v>17395658</v>
      </c>
      <c r="L5" s="3">
        <v>17885019</v>
      </c>
      <c r="M5" s="3">
        <v>18193951</v>
      </c>
      <c r="N5" s="3">
        <v>18792694</v>
      </c>
      <c r="O5" s="3">
        <v>19255642</v>
      </c>
      <c r="P5" s="3">
        <v>20022725</v>
      </c>
      <c r="Q5" s="3">
        <v>20625925</v>
      </c>
      <c r="R5" s="3">
        <v>20942812</v>
      </c>
      <c r="S5" s="3">
        <v>21122318</v>
      </c>
    </row>
    <row r="6" spans="1:19">
      <c r="A6" s="2" t="s">
        <v>592</v>
      </c>
      <c r="B6" s="3">
        <v>263340</v>
      </c>
      <c r="C6" s="3">
        <v>437043</v>
      </c>
      <c r="D6" s="3">
        <v>430134</v>
      </c>
      <c r="E6" s="3">
        <v>447381</v>
      </c>
      <c r="F6" s="3">
        <v>262330</v>
      </c>
      <c r="G6" s="3">
        <v>321129</v>
      </c>
      <c r="H6" s="3">
        <v>340023</v>
      </c>
      <c r="I6" s="3">
        <v>342998</v>
      </c>
      <c r="J6" s="3">
        <v>428222</v>
      </c>
      <c r="K6" s="3">
        <v>444489</v>
      </c>
      <c r="L6" s="3">
        <v>459182</v>
      </c>
      <c r="M6" s="3">
        <v>497771</v>
      </c>
      <c r="N6" s="3">
        <v>658647</v>
      </c>
      <c r="O6" s="3">
        <v>823554</v>
      </c>
      <c r="P6" s="3">
        <v>952079</v>
      </c>
      <c r="Q6" s="3">
        <v>1017127</v>
      </c>
      <c r="R6" s="3">
        <v>947401</v>
      </c>
      <c r="S6" s="3">
        <v>992121</v>
      </c>
    </row>
    <row r="7" spans="1:19">
      <c r="A7" s="2" t="s">
        <v>593</v>
      </c>
      <c r="B7" s="3">
        <v>40152</v>
      </c>
      <c r="C7" s="3">
        <v>36450</v>
      </c>
      <c r="D7" s="3">
        <v>37240</v>
      </c>
      <c r="E7" s="3">
        <v>63188</v>
      </c>
      <c r="F7" s="3">
        <v>61327</v>
      </c>
      <c r="G7" s="3">
        <v>61390</v>
      </c>
      <c r="H7" s="3">
        <v>53653</v>
      </c>
      <c r="I7" s="3">
        <v>54584</v>
      </c>
      <c r="J7" s="3">
        <v>56360</v>
      </c>
      <c r="K7" s="3">
        <v>62186</v>
      </c>
      <c r="L7" s="3">
        <v>68702</v>
      </c>
      <c r="M7" s="3">
        <v>106665</v>
      </c>
      <c r="N7" s="3">
        <v>126033</v>
      </c>
      <c r="O7" s="3">
        <v>133961</v>
      </c>
      <c r="P7" s="3">
        <v>154271</v>
      </c>
      <c r="Q7" s="3">
        <v>151493</v>
      </c>
      <c r="R7" s="3">
        <v>162175</v>
      </c>
      <c r="S7" s="3">
        <v>147113</v>
      </c>
    </row>
    <row r="8" spans="1:19">
      <c r="A8" s="2" t="s">
        <v>594</v>
      </c>
      <c r="B8" s="3">
        <v>51262</v>
      </c>
      <c r="C8" s="3">
        <v>53582</v>
      </c>
      <c r="D8" s="3">
        <v>54044</v>
      </c>
      <c r="E8" s="3">
        <v>58599</v>
      </c>
      <c r="F8" s="3">
        <v>64209</v>
      </c>
      <c r="G8" s="3">
        <v>69453</v>
      </c>
      <c r="H8" s="3">
        <v>52603</v>
      </c>
      <c r="I8" s="3">
        <v>60020</v>
      </c>
      <c r="J8" s="3">
        <v>63083</v>
      </c>
      <c r="K8" s="3">
        <v>64072</v>
      </c>
      <c r="L8" s="3">
        <v>65458</v>
      </c>
      <c r="M8" s="3">
        <v>66937</v>
      </c>
      <c r="N8" s="3">
        <v>71959</v>
      </c>
      <c r="O8" s="3">
        <v>73527</v>
      </c>
      <c r="P8" s="3">
        <v>75828</v>
      </c>
      <c r="Q8" s="3">
        <v>77583</v>
      </c>
      <c r="R8" s="3">
        <v>80231</v>
      </c>
      <c r="S8" s="3">
        <v>39343</v>
      </c>
    </row>
    <row r="9" spans="1:19">
      <c r="A9" s="2" t="s">
        <v>595</v>
      </c>
      <c r="B9" s="19" t="s">
        <v>47</v>
      </c>
      <c r="C9" s="3">
        <v>95440</v>
      </c>
      <c r="D9" s="3">
        <v>96892</v>
      </c>
      <c r="E9" s="19" t="s">
        <v>47</v>
      </c>
      <c r="F9" s="3">
        <v>77005</v>
      </c>
      <c r="G9" s="3">
        <v>81458</v>
      </c>
      <c r="H9" s="3">
        <v>19616</v>
      </c>
      <c r="I9" s="3">
        <v>19130</v>
      </c>
      <c r="J9" s="3">
        <v>18380</v>
      </c>
      <c r="K9" s="3">
        <v>23250</v>
      </c>
      <c r="L9" s="3">
        <v>24180</v>
      </c>
      <c r="M9" s="3">
        <v>21540</v>
      </c>
      <c r="N9" s="3">
        <v>20030</v>
      </c>
      <c r="O9" s="3">
        <v>19720</v>
      </c>
      <c r="P9" s="3">
        <v>17750</v>
      </c>
      <c r="Q9" s="3">
        <v>18438</v>
      </c>
      <c r="R9" s="3">
        <v>18743</v>
      </c>
      <c r="S9" s="3">
        <v>18110</v>
      </c>
    </row>
    <row r="10" spans="1:19">
      <c r="A10" s="2" t="s">
        <v>596</v>
      </c>
      <c r="B10" s="3">
        <v>688235</v>
      </c>
      <c r="C10" s="3">
        <v>751981</v>
      </c>
      <c r="D10" s="3">
        <v>791165</v>
      </c>
      <c r="E10" s="3">
        <v>898856</v>
      </c>
      <c r="F10" s="3">
        <v>875968</v>
      </c>
      <c r="G10" s="3">
        <v>913946</v>
      </c>
      <c r="H10" s="3">
        <v>485240</v>
      </c>
      <c r="I10" s="3">
        <v>646429</v>
      </c>
      <c r="J10" s="3">
        <v>678167</v>
      </c>
      <c r="K10" s="3">
        <v>724039</v>
      </c>
      <c r="L10" s="3">
        <v>800719</v>
      </c>
      <c r="M10" s="3">
        <v>757637</v>
      </c>
      <c r="N10" s="3">
        <v>990453</v>
      </c>
      <c r="O10" s="3">
        <v>979308</v>
      </c>
      <c r="P10" s="3">
        <v>1108742</v>
      </c>
      <c r="Q10" s="3">
        <v>1174536</v>
      </c>
      <c r="R10" s="3">
        <v>1161443</v>
      </c>
      <c r="S10" s="3">
        <v>1009554</v>
      </c>
    </row>
    <row r="11" spans="1:19">
      <c r="A11" s="2" t="s">
        <v>597</v>
      </c>
      <c r="B11" s="3">
        <v>5407</v>
      </c>
      <c r="C11" s="3">
        <v>4748</v>
      </c>
      <c r="D11" s="3">
        <v>4311</v>
      </c>
      <c r="E11" s="3">
        <v>5281</v>
      </c>
      <c r="F11" s="3">
        <v>6054</v>
      </c>
      <c r="G11" s="3">
        <v>6373</v>
      </c>
      <c r="H11" s="3">
        <v>4740</v>
      </c>
      <c r="I11" s="3">
        <v>5259</v>
      </c>
      <c r="J11" s="3">
        <v>5483</v>
      </c>
      <c r="K11" s="3">
        <v>5814</v>
      </c>
      <c r="L11" s="3">
        <v>6324</v>
      </c>
      <c r="M11" s="3">
        <v>6001</v>
      </c>
      <c r="N11" s="3">
        <v>5955</v>
      </c>
      <c r="O11" s="3">
        <v>5497</v>
      </c>
      <c r="P11" s="3">
        <v>5881</v>
      </c>
      <c r="Q11" s="3">
        <v>6591</v>
      </c>
      <c r="R11" s="3">
        <v>7599</v>
      </c>
      <c r="S11" s="3">
        <v>7860</v>
      </c>
    </row>
    <row r="12" spans="1:19">
      <c r="A12" s="2" t="s">
        <v>598</v>
      </c>
      <c r="B12" s="3">
        <v>399620</v>
      </c>
      <c r="C12" s="3">
        <v>417240</v>
      </c>
      <c r="D12" s="3">
        <v>446030</v>
      </c>
      <c r="E12" s="3">
        <v>289279</v>
      </c>
      <c r="F12" s="3">
        <v>303903</v>
      </c>
      <c r="G12" s="3">
        <v>322696</v>
      </c>
      <c r="H12" s="3">
        <v>280437</v>
      </c>
      <c r="I12" s="3">
        <v>298292</v>
      </c>
      <c r="J12" s="3">
        <v>306960</v>
      </c>
      <c r="K12" s="3">
        <v>331258</v>
      </c>
      <c r="L12" s="3">
        <v>347142</v>
      </c>
      <c r="M12" s="3">
        <v>369143</v>
      </c>
      <c r="N12" s="3">
        <v>401695</v>
      </c>
      <c r="O12" s="3">
        <v>435006</v>
      </c>
      <c r="P12" s="3">
        <v>457003</v>
      </c>
      <c r="Q12" s="3">
        <v>470338</v>
      </c>
      <c r="R12" s="3">
        <v>467301</v>
      </c>
      <c r="S12" s="3">
        <v>462416</v>
      </c>
    </row>
    <row r="13" spans="1:19">
      <c r="A13" s="2" t="s">
        <v>599</v>
      </c>
      <c r="B13" s="3">
        <v>312671</v>
      </c>
      <c r="C13" s="3">
        <v>320401</v>
      </c>
      <c r="D13" s="3">
        <v>320714</v>
      </c>
      <c r="E13" s="3">
        <v>325857</v>
      </c>
      <c r="F13" s="3">
        <v>339677</v>
      </c>
      <c r="G13" s="3">
        <v>339328</v>
      </c>
      <c r="H13" s="3">
        <v>291578</v>
      </c>
      <c r="I13" s="3">
        <v>289074</v>
      </c>
      <c r="J13" s="3">
        <v>291501</v>
      </c>
      <c r="K13" s="3">
        <v>298284</v>
      </c>
      <c r="L13" s="3">
        <v>303616</v>
      </c>
      <c r="M13" s="3">
        <v>312592</v>
      </c>
      <c r="N13" s="3">
        <v>369871</v>
      </c>
      <c r="O13" s="3">
        <v>413357</v>
      </c>
      <c r="P13" s="3">
        <v>462459</v>
      </c>
      <c r="Q13" s="3">
        <v>504772</v>
      </c>
      <c r="R13" s="3">
        <v>522829</v>
      </c>
      <c r="S13" s="3">
        <v>523395</v>
      </c>
    </row>
    <row r="14" spans="1:19">
      <c r="A14" s="2" t="s">
        <v>600</v>
      </c>
      <c r="B14" s="3">
        <v>205199</v>
      </c>
      <c r="C14" s="3">
        <v>210672</v>
      </c>
      <c r="D14" s="3">
        <v>205432</v>
      </c>
      <c r="E14" s="3">
        <v>198890</v>
      </c>
      <c r="F14" s="3">
        <v>208263</v>
      </c>
      <c r="G14" s="3">
        <v>217337</v>
      </c>
      <c r="H14" s="3">
        <v>186454</v>
      </c>
      <c r="I14" s="3">
        <v>187165</v>
      </c>
      <c r="J14" s="3">
        <v>187874</v>
      </c>
      <c r="K14" s="3">
        <v>189429</v>
      </c>
      <c r="L14" s="3">
        <v>192269</v>
      </c>
      <c r="M14" s="3">
        <v>195205</v>
      </c>
      <c r="N14" s="3">
        <v>196742</v>
      </c>
      <c r="O14" s="3">
        <v>198034</v>
      </c>
      <c r="P14" s="3">
        <v>199200</v>
      </c>
      <c r="Q14" s="3">
        <v>200431</v>
      </c>
      <c r="R14" s="3">
        <v>202075</v>
      </c>
      <c r="S14" s="3">
        <v>191833</v>
      </c>
    </row>
    <row r="15" spans="1:19">
      <c r="A15" s="2" t="s">
        <v>601</v>
      </c>
      <c r="B15" s="3">
        <v>472559</v>
      </c>
      <c r="C15" s="3">
        <v>473853</v>
      </c>
      <c r="D15" s="3">
        <v>469492</v>
      </c>
      <c r="E15" s="3">
        <v>399088</v>
      </c>
      <c r="F15" s="3">
        <v>413635</v>
      </c>
      <c r="G15" s="3">
        <v>430530</v>
      </c>
      <c r="H15" s="3">
        <v>471763</v>
      </c>
      <c r="I15" s="3">
        <v>473776</v>
      </c>
      <c r="J15" s="3">
        <v>424000</v>
      </c>
      <c r="K15" s="3">
        <v>435254</v>
      </c>
      <c r="L15" s="3">
        <v>440704</v>
      </c>
      <c r="M15" s="3">
        <v>437356</v>
      </c>
      <c r="N15" s="3">
        <v>444010</v>
      </c>
      <c r="O15" s="3">
        <v>450775</v>
      </c>
      <c r="P15" s="3">
        <v>458704</v>
      </c>
      <c r="Q15" s="3">
        <v>463106</v>
      </c>
      <c r="R15" s="3">
        <v>475988</v>
      </c>
      <c r="S15" s="3">
        <v>510382</v>
      </c>
    </row>
    <row r="16" spans="1:19" ht="21">
      <c r="A16" s="2" t="s">
        <v>602</v>
      </c>
      <c r="B16" s="3">
        <v>190643</v>
      </c>
      <c r="C16" s="3">
        <v>192309</v>
      </c>
      <c r="D16" s="3">
        <v>185332</v>
      </c>
      <c r="E16" s="3">
        <v>124405</v>
      </c>
      <c r="F16" s="3">
        <v>146605</v>
      </c>
      <c r="G16" s="3">
        <v>160769</v>
      </c>
      <c r="H16" s="3">
        <v>198830</v>
      </c>
      <c r="I16" s="3">
        <v>203575</v>
      </c>
      <c r="J16" s="3">
        <v>171392</v>
      </c>
      <c r="K16" s="3">
        <v>168959</v>
      </c>
      <c r="L16" s="3">
        <v>177636</v>
      </c>
      <c r="M16" s="3">
        <v>177942</v>
      </c>
      <c r="N16" s="3">
        <v>190969</v>
      </c>
      <c r="O16" s="3">
        <v>206056</v>
      </c>
      <c r="P16" s="3">
        <v>225563</v>
      </c>
      <c r="Q16" s="3">
        <v>236523</v>
      </c>
      <c r="R16" s="3">
        <v>252561</v>
      </c>
      <c r="S16" s="3">
        <v>251824</v>
      </c>
    </row>
    <row r="17" spans="1:19">
      <c r="A17" s="2" t="s">
        <v>603</v>
      </c>
      <c r="B17" s="3">
        <v>315262</v>
      </c>
      <c r="C17" s="3">
        <v>319355</v>
      </c>
      <c r="D17" s="3">
        <v>323524</v>
      </c>
      <c r="E17" s="3">
        <v>218709</v>
      </c>
      <c r="F17" s="3">
        <v>252405</v>
      </c>
      <c r="G17" s="3">
        <v>271393</v>
      </c>
      <c r="H17" s="3">
        <v>247931</v>
      </c>
      <c r="I17" s="3">
        <v>243368</v>
      </c>
      <c r="J17" s="3">
        <v>168500</v>
      </c>
      <c r="K17" s="3">
        <v>166418</v>
      </c>
      <c r="L17" s="3">
        <v>176368</v>
      </c>
      <c r="M17" s="3">
        <v>171094</v>
      </c>
      <c r="N17" s="3">
        <v>177524</v>
      </c>
      <c r="O17" s="3">
        <v>174617</v>
      </c>
      <c r="P17" s="3">
        <v>181655</v>
      </c>
      <c r="Q17" s="3">
        <v>192962</v>
      </c>
      <c r="R17" s="3">
        <v>202485</v>
      </c>
      <c r="S17" s="3">
        <v>212622</v>
      </c>
    </row>
    <row r="18" spans="1:19">
      <c r="A18" s="2" t="s">
        <v>604</v>
      </c>
      <c r="B18" s="3">
        <v>395016</v>
      </c>
      <c r="C18" s="3">
        <v>396496</v>
      </c>
      <c r="D18" s="3">
        <v>393119</v>
      </c>
      <c r="E18" s="3">
        <v>256670</v>
      </c>
      <c r="F18" s="3">
        <v>275905</v>
      </c>
      <c r="G18" s="3">
        <v>277203</v>
      </c>
      <c r="H18" s="3">
        <v>370777</v>
      </c>
      <c r="I18" s="3">
        <v>360317</v>
      </c>
      <c r="J18" s="3">
        <v>310169</v>
      </c>
      <c r="K18" s="3">
        <v>296599</v>
      </c>
      <c r="L18" s="3">
        <v>321216</v>
      </c>
      <c r="M18" s="3">
        <v>359240</v>
      </c>
      <c r="N18" s="3">
        <v>378122</v>
      </c>
      <c r="O18" s="3">
        <v>359227</v>
      </c>
      <c r="P18" s="3">
        <v>364674</v>
      </c>
      <c r="Q18" s="3">
        <v>406315</v>
      </c>
      <c r="R18" s="3">
        <v>463147</v>
      </c>
      <c r="S18" s="3">
        <v>478205</v>
      </c>
    </row>
    <row r="19" spans="1:19">
      <c r="A19" s="2" t="s">
        <v>605</v>
      </c>
      <c r="B19" s="3">
        <v>151078</v>
      </c>
      <c r="C19" s="3">
        <v>187582</v>
      </c>
      <c r="D19" s="3">
        <v>195860</v>
      </c>
      <c r="E19" s="3">
        <v>169149</v>
      </c>
      <c r="F19" s="3">
        <v>168080</v>
      </c>
      <c r="G19" s="3">
        <v>174908</v>
      </c>
      <c r="H19" s="3">
        <v>183530</v>
      </c>
      <c r="I19" s="3">
        <v>208026</v>
      </c>
      <c r="J19" s="3">
        <v>180858</v>
      </c>
      <c r="K19" s="3">
        <v>166807</v>
      </c>
      <c r="L19" s="3">
        <v>160399</v>
      </c>
      <c r="M19" s="3">
        <v>173285</v>
      </c>
      <c r="N19" s="3">
        <v>162829</v>
      </c>
      <c r="O19" s="3">
        <v>170136</v>
      </c>
      <c r="P19" s="3">
        <v>164481</v>
      </c>
      <c r="Q19" s="3">
        <v>158130</v>
      </c>
      <c r="R19" s="3">
        <v>158359</v>
      </c>
      <c r="S19" s="3">
        <v>175111</v>
      </c>
    </row>
    <row r="20" spans="1:19">
      <c r="A20" s="2" t="s">
        <v>606</v>
      </c>
      <c r="B20" s="3">
        <v>162960</v>
      </c>
      <c r="C20" s="3">
        <v>163839</v>
      </c>
      <c r="D20" s="3">
        <v>167156</v>
      </c>
      <c r="E20" s="3">
        <v>139138</v>
      </c>
      <c r="F20" s="3">
        <v>126702</v>
      </c>
      <c r="G20" s="3">
        <v>122826</v>
      </c>
      <c r="H20" s="3">
        <v>142048</v>
      </c>
      <c r="I20" s="3">
        <v>141927</v>
      </c>
      <c r="J20" s="3">
        <v>137701</v>
      </c>
      <c r="K20" s="3">
        <v>141236</v>
      </c>
      <c r="L20" s="3">
        <v>132253</v>
      </c>
      <c r="M20" s="3">
        <v>130928</v>
      </c>
      <c r="N20" s="3">
        <v>131010</v>
      </c>
      <c r="O20" s="3">
        <v>146763</v>
      </c>
      <c r="P20" s="3">
        <v>157189</v>
      </c>
      <c r="Q20" s="3">
        <v>176603</v>
      </c>
      <c r="R20" s="3">
        <v>196609</v>
      </c>
      <c r="S20" s="3">
        <v>197553</v>
      </c>
    </row>
    <row r="21" spans="1:19">
      <c r="A21" s="2" t="s">
        <v>607</v>
      </c>
      <c r="B21" s="3">
        <v>1592971</v>
      </c>
      <c r="C21" s="3">
        <v>1652824</v>
      </c>
      <c r="D21" s="3">
        <v>1739983</v>
      </c>
      <c r="E21" s="3">
        <v>1404360</v>
      </c>
      <c r="F21" s="3">
        <v>1421319</v>
      </c>
      <c r="G21" s="3">
        <v>1459079</v>
      </c>
      <c r="H21" s="3">
        <v>1463268</v>
      </c>
      <c r="I21" s="3">
        <v>1485134</v>
      </c>
      <c r="J21" s="3">
        <v>1435949</v>
      </c>
      <c r="K21" s="3">
        <v>1425721</v>
      </c>
      <c r="L21" s="3">
        <v>1508904</v>
      </c>
      <c r="M21" s="3">
        <v>1522242</v>
      </c>
      <c r="N21" s="3">
        <v>1516434</v>
      </c>
      <c r="O21" s="3">
        <v>1537847</v>
      </c>
      <c r="P21" s="3">
        <v>1576758</v>
      </c>
      <c r="Q21" s="3">
        <v>1637670</v>
      </c>
      <c r="R21" s="3">
        <v>1692915</v>
      </c>
      <c r="S21" s="3">
        <v>1769620</v>
      </c>
    </row>
    <row r="22" spans="1:19">
      <c r="A22" s="2" t="s">
        <v>608</v>
      </c>
      <c r="B22" s="3">
        <v>4846125</v>
      </c>
      <c r="C22" s="3">
        <v>4898130</v>
      </c>
      <c r="D22" s="3">
        <v>5019094</v>
      </c>
      <c r="E22" s="3">
        <v>5085470</v>
      </c>
      <c r="F22" s="3">
        <v>5009848</v>
      </c>
      <c r="G22" s="3">
        <v>5121902</v>
      </c>
      <c r="H22" s="3">
        <v>3767929</v>
      </c>
      <c r="I22" s="3">
        <v>4043253</v>
      </c>
      <c r="J22" s="3">
        <v>4404340</v>
      </c>
      <c r="K22" s="3">
        <v>4365068</v>
      </c>
      <c r="L22" s="3">
        <v>4414779</v>
      </c>
      <c r="M22" s="3">
        <v>4474638</v>
      </c>
      <c r="N22" s="3">
        <v>4364474</v>
      </c>
      <c r="O22" s="3">
        <v>4402955</v>
      </c>
      <c r="P22" s="3">
        <v>4546649</v>
      </c>
      <c r="Q22" s="3">
        <v>4659245</v>
      </c>
      <c r="R22" s="3">
        <v>4805390</v>
      </c>
      <c r="S22" s="3">
        <v>4972260</v>
      </c>
    </row>
    <row r="23" spans="1:19">
      <c r="A23" s="2" t="s">
        <v>609</v>
      </c>
      <c r="B23" s="3">
        <v>395233</v>
      </c>
      <c r="C23" s="3">
        <v>421888</v>
      </c>
      <c r="D23" s="3">
        <v>448716</v>
      </c>
      <c r="E23" s="3">
        <v>517002</v>
      </c>
      <c r="F23" s="3">
        <v>508888</v>
      </c>
      <c r="G23" s="3">
        <v>511322</v>
      </c>
      <c r="H23" s="3">
        <v>277020</v>
      </c>
      <c r="I23" s="3">
        <v>297504</v>
      </c>
      <c r="J23" s="3">
        <v>302924</v>
      </c>
      <c r="K23" s="3">
        <v>319667</v>
      </c>
      <c r="L23" s="3">
        <v>329437</v>
      </c>
      <c r="M23" s="3">
        <v>319790</v>
      </c>
      <c r="N23" s="3">
        <v>338491</v>
      </c>
      <c r="O23" s="3">
        <v>347196</v>
      </c>
      <c r="P23" s="3">
        <v>362099</v>
      </c>
      <c r="Q23" s="3">
        <v>371106</v>
      </c>
      <c r="R23" s="3">
        <v>388477</v>
      </c>
      <c r="S23" s="3">
        <v>389222</v>
      </c>
    </row>
    <row r="24" spans="1:19">
      <c r="A24" s="2" t="s">
        <v>610</v>
      </c>
      <c r="B24" s="3">
        <v>350722</v>
      </c>
      <c r="C24" s="3">
        <v>362477</v>
      </c>
      <c r="D24" s="3">
        <v>359466</v>
      </c>
      <c r="E24" s="3">
        <v>364668</v>
      </c>
      <c r="F24" s="3">
        <v>357047</v>
      </c>
      <c r="G24" s="3">
        <v>394510</v>
      </c>
      <c r="H24" s="3">
        <v>367929</v>
      </c>
      <c r="I24" s="3">
        <v>373417</v>
      </c>
      <c r="J24" s="3">
        <v>377655</v>
      </c>
      <c r="K24" s="3">
        <v>375218</v>
      </c>
      <c r="L24" s="3">
        <v>391955</v>
      </c>
      <c r="M24" s="3">
        <v>390357</v>
      </c>
      <c r="N24" s="3">
        <v>389089</v>
      </c>
      <c r="O24" s="3">
        <v>389499</v>
      </c>
      <c r="P24" s="3">
        <v>403558</v>
      </c>
      <c r="Q24" s="3">
        <v>391938</v>
      </c>
      <c r="R24" s="3">
        <v>395102</v>
      </c>
      <c r="S24" s="3">
        <v>410162</v>
      </c>
    </row>
    <row r="25" spans="1:19">
      <c r="A25" s="2" t="s">
        <v>611</v>
      </c>
      <c r="B25" s="19" t="s">
        <v>47</v>
      </c>
      <c r="C25" s="19" t="s">
        <v>47</v>
      </c>
      <c r="D25" s="19" t="s">
        <v>47</v>
      </c>
      <c r="E25" s="19" t="s">
        <v>47</v>
      </c>
      <c r="F25" s="19" t="s">
        <v>47</v>
      </c>
      <c r="G25" s="19" t="s">
        <v>47</v>
      </c>
      <c r="H25" s="19" t="s">
        <v>47</v>
      </c>
      <c r="I25" s="19" t="s">
        <v>47</v>
      </c>
      <c r="J25" s="19" t="s">
        <v>47</v>
      </c>
      <c r="K25" s="19" t="s">
        <v>47</v>
      </c>
      <c r="L25" s="19" t="s">
        <v>47</v>
      </c>
      <c r="M25" s="19" t="s">
        <v>47</v>
      </c>
      <c r="N25" s="19" t="s">
        <v>47</v>
      </c>
      <c r="O25" s="19" t="s">
        <v>47</v>
      </c>
      <c r="P25" s="19" t="s">
        <v>47</v>
      </c>
      <c r="Q25" s="19" t="s">
        <v>47</v>
      </c>
      <c r="R25" s="19" t="s">
        <v>47</v>
      </c>
      <c r="S25" s="19" t="s">
        <v>47</v>
      </c>
    </row>
    <row r="26" spans="1:19">
      <c r="A26" s="2" t="s">
        <v>612</v>
      </c>
      <c r="B26" s="3">
        <v>2144345</v>
      </c>
      <c r="C26" s="3">
        <v>2219362</v>
      </c>
      <c r="D26" s="3">
        <v>2280601</v>
      </c>
      <c r="E26" s="3">
        <v>2302270</v>
      </c>
      <c r="F26" s="3">
        <v>2281406</v>
      </c>
      <c r="G26" s="3">
        <v>2262237</v>
      </c>
      <c r="H26" s="3">
        <v>1943536</v>
      </c>
      <c r="I26" s="3">
        <v>2057751</v>
      </c>
      <c r="J26" s="3">
        <v>1916428</v>
      </c>
      <c r="K26" s="3">
        <v>1833150</v>
      </c>
      <c r="L26" s="3">
        <v>1790550</v>
      </c>
      <c r="M26" s="3">
        <v>1732129</v>
      </c>
      <c r="N26" s="3">
        <v>1714506</v>
      </c>
      <c r="O26" s="3">
        <v>1723636</v>
      </c>
      <c r="P26" s="3">
        <v>1674341</v>
      </c>
      <c r="Q26" s="3">
        <v>1636929</v>
      </c>
      <c r="R26" s="3">
        <v>1597701</v>
      </c>
      <c r="S26" s="3">
        <v>1508622</v>
      </c>
    </row>
    <row r="27" spans="1:19">
      <c r="A27" s="2" t="s">
        <v>588</v>
      </c>
      <c r="B27" s="3">
        <v>1090781</v>
      </c>
      <c r="C27" s="3">
        <v>1095130</v>
      </c>
      <c r="D27" s="3">
        <v>1113134</v>
      </c>
      <c r="E27" s="3">
        <v>1187790</v>
      </c>
      <c r="F27" s="3">
        <v>1231720</v>
      </c>
      <c r="G27" s="3">
        <v>1285835</v>
      </c>
      <c r="H27" s="3">
        <v>1044123</v>
      </c>
      <c r="I27" s="3">
        <v>1040147</v>
      </c>
      <c r="J27" s="3">
        <v>1064748</v>
      </c>
      <c r="K27" s="3">
        <v>1115022</v>
      </c>
      <c r="L27" s="3">
        <v>1155072</v>
      </c>
      <c r="M27" s="3">
        <v>1150617</v>
      </c>
      <c r="N27" s="3">
        <v>1187065</v>
      </c>
      <c r="O27" s="3">
        <v>1205669</v>
      </c>
      <c r="P27" s="3">
        <v>1304667</v>
      </c>
      <c r="Q27" s="3">
        <v>1361756</v>
      </c>
      <c r="R27" s="3">
        <v>1383374</v>
      </c>
      <c r="S27" s="3">
        <v>1352291</v>
      </c>
    </row>
    <row r="28" spans="1:19">
      <c r="A28" s="2" t="s">
        <v>587</v>
      </c>
      <c r="B28" s="3">
        <v>563137</v>
      </c>
      <c r="C28" s="3">
        <v>608167</v>
      </c>
      <c r="D28" s="3">
        <v>614542</v>
      </c>
      <c r="E28" s="3">
        <v>629709</v>
      </c>
      <c r="F28" s="3">
        <v>657929</v>
      </c>
      <c r="G28" s="3">
        <v>672641</v>
      </c>
      <c r="H28" s="3">
        <v>513668</v>
      </c>
      <c r="I28" s="3">
        <v>518604</v>
      </c>
      <c r="J28" s="3">
        <v>527450</v>
      </c>
      <c r="K28" s="3">
        <v>544711</v>
      </c>
      <c r="L28" s="3">
        <v>576656</v>
      </c>
      <c r="M28" s="3">
        <v>598637</v>
      </c>
      <c r="N28" s="3">
        <v>611722</v>
      </c>
      <c r="O28" s="3">
        <v>643420</v>
      </c>
      <c r="P28" s="3">
        <v>695055</v>
      </c>
      <c r="Q28" s="3">
        <v>722230</v>
      </c>
      <c r="R28" s="3">
        <v>784164</v>
      </c>
      <c r="S28" s="3">
        <v>803684</v>
      </c>
    </row>
    <row r="29" spans="1:19">
      <c r="A29" s="2" t="s">
        <v>2</v>
      </c>
      <c r="B29" s="3">
        <v>1173862</v>
      </c>
      <c r="C29" s="3">
        <v>1187152</v>
      </c>
      <c r="D29" s="3">
        <v>1216808</v>
      </c>
      <c r="E29" s="3">
        <v>1228387</v>
      </c>
      <c r="F29" s="3">
        <v>1245743</v>
      </c>
      <c r="G29" s="3">
        <v>1251487</v>
      </c>
      <c r="H29" s="3">
        <v>1030826</v>
      </c>
      <c r="I29" s="3">
        <v>1101230</v>
      </c>
      <c r="J29" s="3">
        <v>1105208</v>
      </c>
      <c r="K29" s="3">
        <v>1117033</v>
      </c>
      <c r="L29" s="3">
        <v>1164912</v>
      </c>
      <c r="M29" s="3">
        <v>1204371</v>
      </c>
      <c r="N29" s="3">
        <v>1186301</v>
      </c>
      <c r="O29" s="3">
        <v>1182358</v>
      </c>
      <c r="P29" s="3">
        <v>1202187</v>
      </c>
      <c r="Q29" s="3">
        <v>1203601</v>
      </c>
      <c r="R29" s="3">
        <v>1239059</v>
      </c>
      <c r="S29" s="3">
        <v>1325354</v>
      </c>
    </row>
    <row r="30" spans="1:19">
      <c r="A30" s="2" t="s">
        <v>613</v>
      </c>
      <c r="B30" s="3">
        <v>584866</v>
      </c>
      <c r="C30" s="3">
        <v>611253</v>
      </c>
      <c r="D30" s="3">
        <v>612306</v>
      </c>
      <c r="E30" s="3">
        <v>651914</v>
      </c>
      <c r="F30" s="3">
        <v>674382</v>
      </c>
      <c r="G30" s="3">
        <v>680873</v>
      </c>
      <c r="H30" s="3">
        <v>425112</v>
      </c>
      <c r="I30" s="3">
        <v>425950</v>
      </c>
      <c r="J30" s="3">
        <v>434418</v>
      </c>
      <c r="K30" s="3">
        <v>433524</v>
      </c>
      <c r="L30" s="3">
        <v>443623</v>
      </c>
      <c r="M30" s="3">
        <v>457988</v>
      </c>
      <c r="N30" s="3">
        <v>478459</v>
      </c>
      <c r="O30" s="3">
        <v>486714</v>
      </c>
      <c r="P30" s="3">
        <v>495943</v>
      </c>
      <c r="Q30" s="3">
        <v>502287</v>
      </c>
      <c r="R30" s="3">
        <v>503706</v>
      </c>
      <c r="S30" s="3">
        <v>502571</v>
      </c>
    </row>
    <row r="31" spans="1:19">
      <c r="A31" s="2" t="s">
        <v>614</v>
      </c>
      <c r="B31" s="3">
        <v>311648</v>
      </c>
      <c r="C31" s="3">
        <v>357484</v>
      </c>
      <c r="D31" s="3">
        <v>374252</v>
      </c>
      <c r="E31" s="3">
        <v>382756</v>
      </c>
      <c r="F31" s="3">
        <v>426923</v>
      </c>
      <c r="G31" s="3">
        <v>452524</v>
      </c>
      <c r="H31" s="3">
        <v>353240</v>
      </c>
      <c r="I31" s="3">
        <v>359061</v>
      </c>
      <c r="J31" s="3">
        <v>382027</v>
      </c>
      <c r="K31" s="3">
        <v>385937</v>
      </c>
      <c r="L31" s="3">
        <v>401427</v>
      </c>
      <c r="M31" s="3">
        <v>412780</v>
      </c>
      <c r="N31" s="3">
        <v>435716</v>
      </c>
      <c r="O31" s="3">
        <v>461185</v>
      </c>
      <c r="P31" s="3">
        <v>474120</v>
      </c>
      <c r="Q31" s="3">
        <v>524982</v>
      </c>
      <c r="R31" s="3">
        <v>519178</v>
      </c>
      <c r="S31" s="3">
        <v>565281</v>
      </c>
    </row>
    <row r="32" spans="1:19">
      <c r="A32" s="2" t="s">
        <v>615</v>
      </c>
      <c r="B32" s="3">
        <v>2340950</v>
      </c>
      <c r="C32" s="3">
        <v>2464525</v>
      </c>
      <c r="D32" s="3">
        <v>2550140</v>
      </c>
      <c r="E32" s="3">
        <v>2651026</v>
      </c>
      <c r="F32" s="3">
        <v>2636546</v>
      </c>
      <c r="G32" s="3">
        <v>2680338</v>
      </c>
      <c r="H32" s="3">
        <v>1726793</v>
      </c>
      <c r="I32" s="3">
        <v>1781689</v>
      </c>
      <c r="J32" s="3">
        <v>1870489</v>
      </c>
      <c r="K32" s="3">
        <v>1937574</v>
      </c>
      <c r="L32" s="3">
        <v>2006038</v>
      </c>
      <c r="M32" s="3">
        <v>2121271</v>
      </c>
      <c r="N32" s="3">
        <v>2217158</v>
      </c>
      <c r="O32" s="3">
        <v>2247895</v>
      </c>
      <c r="P32" s="3">
        <v>2257829</v>
      </c>
      <c r="Q32" s="3">
        <v>2334558</v>
      </c>
      <c r="R32" s="3">
        <v>2293105</v>
      </c>
      <c r="S32" s="3">
        <v>2286190</v>
      </c>
    </row>
    <row r="33" spans="1:19">
      <c r="A33" s="2" t="s">
        <v>616</v>
      </c>
      <c r="B33" s="3">
        <v>24863</v>
      </c>
      <c r="C33" s="3">
        <v>24743</v>
      </c>
      <c r="D33" s="3">
        <v>26523</v>
      </c>
      <c r="E33" s="3">
        <v>23278</v>
      </c>
      <c r="F33" s="3">
        <v>34447</v>
      </c>
      <c r="G33" s="3">
        <v>35724</v>
      </c>
      <c r="H33" s="3">
        <v>31000</v>
      </c>
      <c r="I33" s="3">
        <v>30552</v>
      </c>
      <c r="J33" s="3">
        <v>30320</v>
      </c>
      <c r="K33" s="3">
        <v>24939</v>
      </c>
      <c r="L33" s="3">
        <v>25498</v>
      </c>
      <c r="M33" s="3">
        <v>25795</v>
      </c>
      <c r="N33" s="3">
        <v>27430</v>
      </c>
      <c r="O33" s="3">
        <v>37730</v>
      </c>
      <c r="P33" s="3">
        <v>44040</v>
      </c>
      <c r="Q33" s="3">
        <v>24675</v>
      </c>
      <c r="R33" s="3">
        <v>21695</v>
      </c>
      <c r="S33" s="3">
        <v>19619</v>
      </c>
    </row>
  </sheetData>
  <mergeCells count="4">
    <mergeCell ref="A1:S1"/>
    <mergeCell ref="A2:S2"/>
    <mergeCell ref="A3:A4"/>
    <mergeCell ref="B3:S3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T34"/>
  <sheetViews>
    <sheetView topLeftCell="H8" workbookViewId="0">
      <selection activeCell="T28" sqref="T28"/>
    </sheetView>
  </sheetViews>
  <sheetFormatPr defaultRowHeight="15"/>
  <cols>
    <col min="1" max="1" width="16.85546875" customWidth="1"/>
    <col min="2" max="2" width="10.42578125" customWidth="1"/>
    <col min="3" max="3" width="10.85546875" customWidth="1"/>
    <col min="4" max="4" width="11.5703125" customWidth="1"/>
    <col min="5" max="5" width="10.28515625" customWidth="1"/>
    <col min="6" max="6" width="10.7109375" customWidth="1"/>
    <col min="7" max="7" width="10.42578125" customWidth="1"/>
    <col min="8" max="8" width="10.28515625" customWidth="1"/>
    <col min="9" max="9" width="9.85546875" customWidth="1"/>
    <col min="10" max="10" width="10.5703125" customWidth="1"/>
    <col min="11" max="11" width="10.85546875" customWidth="1"/>
    <col min="12" max="12" width="11" customWidth="1"/>
    <col min="13" max="13" width="10.28515625" customWidth="1"/>
    <col min="14" max="14" width="12.140625" customWidth="1"/>
    <col min="15" max="15" width="9.85546875" customWidth="1"/>
    <col min="16" max="16" width="11" customWidth="1"/>
    <col min="17" max="17" width="10.7109375" customWidth="1"/>
    <col min="18" max="18" width="10.28515625" customWidth="1"/>
    <col min="19" max="19" width="10.140625" customWidth="1"/>
  </cols>
  <sheetData>
    <row r="1" spans="1:20">
      <c r="A1" s="79" t="s">
        <v>577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1"/>
    </row>
    <row r="2" spans="1:20">
      <c r="A2" s="68" t="s">
        <v>578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70"/>
    </row>
    <row r="3" spans="1:20">
      <c r="A3" s="68" t="s">
        <v>527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70"/>
    </row>
    <row r="4" spans="1:20" ht="37.5" customHeight="1">
      <c r="A4" s="66" t="s">
        <v>591</v>
      </c>
      <c r="B4" s="68" t="s">
        <v>1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70"/>
      <c r="T4" t="s">
        <v>617</v>
      </c>
    </row>
    <row r="5" spans="1:20">
      <c r="A5" s="67"/>
      <c r="B5" s="1">
        <v>1990</v>
      </c>
      <c r="C5" s="1">
        <v>1991</v>
      </c>
      <c r="D5" s="1">
        <v>1992</v>
      </c>
      <c r="E5" s="1">
        <v>1993</v>
      </c>
      <c r="F5" s="1">
        <v>1994</v>
      </c>
      <c r="G5" s="1">
        <v>1995</v>
      </c>
      <c r="H5" s="1">
        <v>1996</v>
      </c>
      <c r="I5" s="1">
        <v>1997</v>
      </c>
      <c r="J5" s="1">
        <v>1998</v>
      </c>
      <c r="K5" s="1">
        <v>1999</v>
      </c>
      <c r="L5" s="1">
        <v>2000</v>
      </c>
      <c r="M5" s="1">
        <v>2001</v>
      </c>
      <c r="N5" s="1">
        <v>2002</v>
      </c>
      <c r="O5" s="1">
        <v>2003</v>
      </c>
      <c r="P5" s="1">
        <v>2004</v>
      </c>
      <c r="Q5" s="1">
        <v>2005</v>
      </c>
      <c r="R5" s="1">
        <v>2006</v>
      </c>
      <c r="S5" s="1">
        <v>2007</v>
      </c>
    </row>
    <row r="6" spans="1:20">
      <c r="A6" s="2" t="s">
        <v>580</v>
      </c>
      <c r="B6" s="3">
        <v>14484414</v>
      </c>
      <c r="C6" s="3">
        <v>15079187</v>
      </c>
      <c r="D6" s="3">
        <v>15784011</v>
      </c>
      <c r="E6" s="3">
        <v>15590882</v>
      </c>
      <c r="F6" s="3">
        <v>15783557</v>
      </c>
      <c r="G6" s="3">
        <v>16474365</v>
      </c>
      <c r="H6" s="3">
        <v>18515391</v>
      </c>
      <c r="I6" s="3">
        <v>18666011</v>
      </c>
      <c r="J6" s="3">
        <v>18693915</v>
      </c>
      <c r="K6" s="3">
        <v>19070048</v>
      </c>
      <c r="L6" s="3">
        <v>19767206</v>
      </c>
      <c r="M6" s="3">
        <v>20509953</v>
      </c>
      <c r="N6" s="3">
        <v>21642780</v>
      </c>
      <c r="O6" s="3">
        <v>22253863</v>
      </c>
      <c r="P6" s="3">
        <v>23474694</v>
      </c>
      <c r="Q6" s="3">
        <v>24620859</v>
      </c>
      <c r="R6" s="3">
        <v>25398219</v>
      </c>
      <c r="S6" s="3">
        <v>26137266</v>
      </c>
      <c r="T6">
        <f>S6/'Vacas ordenhadas por estado'!S5</f>
        <v>1.2374241311962069</v>
      </c>
    </row>
    <row r="7" spans="1:20">
      <c r="A7" s="2" t="s">
        <v>592</v>
      </c>
      <c r="B7" s="3">
        <v>158474</v>
      </c>
      <c r="C7" s="3">
        <v>251988</v>
      </c>
      <c r="D7" s="3">
        <v>261973</v>
      </c>
      <c r="E7" s="3">
        <v>259625</v>
      </c>
      <c r="F7" s="3">
        <v>169031</v>
      </c>
      <c r="G7" s="3">
        <v>202189</v>
      </c>
      <c r="H7" s="3">
        <v>317250</v>
      </c>
      <c r="I7" s="3">
        <v>335914</v>
      </c>
      <c r="J7" s="3">
        <v>371975</v>
      </c>
      <c r="K7" s="3">
        <v>408750</v>
      </c>
      <c r="L7" s="3">
        <v>422255</v>
      </c>
      <c r="M7" s="3">
        <v>475596</v>
      </c>
      <c r="N7" s="3">
        <v>644103</v>
      </c>
      <c r="O7" s="3">
        <v>558651</v>
      </c>
      <c r="P7" s="3">
        <v>646437</v>
      </c>
      <c r="Q7" s="3">
        <v>692411</v>
      </c>
      <c r="R7" s="3">
        <v>637355</v>
      </c>
      <c r="S7" s="3">
        <v>708349</v>
      </c>
      <c r="T7">
        <f>S7/'Vacas ordenhadas por estado'!S6</f>
        <v>0.71397440433172965</v>
      </c>
    </row>
    <row r="8" spans="1:20">
      <c r="A8" s="2" t="s">
        <v>593</v>
      </c>
      <c r="B8" s="3">
        <v>21431</v>
      </c>
      <c r="C8" s="3">
        <v>22295</v>
      </c>
      <c r="D8" s="3">
        <v>20660</v>
      </c>
      <c r="E8" s="3">
        <v>30125</v>
      </c>
      <c r="F8" s="3">
        <v>30299</v>
      </c>
      <c r="G8" s="3">
        <v>29696</v>
      </c>
      <c r="H8" s="3">
        <v>31356</v>
      </c>
      <c r="I8" s="3">
        <v>31831</v>
      </c>
      <c r="J8" s="3">
        <v>32851</v>
      </c>
      <c r="K8" s="3">
        <v>36626</v>
      </c>
      <c r="L8" s="3">
        <v>40804</v>
      </c>
      <c r="M8" s="3">
        <v>85773</v>
      </c>
      <c r="N8" s="3">
        <v>103848</v>
      </c>
      <c r="O8" s="3">
        <v>100039</v>
      </c>
      <c r="P8" s="3">
        <v>109154</v>
      </c>
      <c r="Q8" s="3">
        <v>79665</v>
      </c>
      <c r="R8" s="3">
        <v>98096</v>
      </c>
      <c r="S8" s="3">
        <v>80489</v>
      </c>
      <c r="T8">
        <f>S8/'Vacas ordenhadas por estado'!S7</f>
        <v>0.54712363965115252</v>
      </c>
    </row>
    <row r="9" spans="1:20">
      <c r="A9" s="2" t="s">
        <v>594</v>
      </c>
      <c r="B9" s="3">
        <v>36617</v>
      </c>
      <c r="C9" s="3">
        <v>38653</v>
      </c>
      <c r="D9" s="3">
        <v>38205</v>
      </c>
      <c r="E9" s="3">
        <v>41337</v>
      </c>
      <c r="F9" s="3">
        <v>45140</v>
      </c>
      <c r="G9" s="3">
        <v>48977</v>
      </c>
      <c r="H9" s="3">
        <v>27004</v>
      </c>
      <c r="I9" s="3">
        <v>32488</v>
      </c>
      <c r="J9" s="3">
        <v>35436</v>
      </c>
      <c r="K9" s="3">
        <v>36055</v>
      </c>
      <c r="L9" s="3">
        <v>36680</v>
      </c>
      <c r="M9" s="3">
        <v>37704</v>
      </c>
      <c r="N9" s="3">
        <v>39571</v>
      </c>
      <c r="O9" s="3">
        <v>41605</v>
      </c>
      <c r="P9" s="3">
        <v>42912</v>
      </c>
      <c r="Q9" s="3">
        <v>43881</v>
      </c>
      <c r="R9" s="3">
        <v>45368</v>
      </c>
      <c r="S9" s="3">
        <v>19505</v>
      </c>
      <c r="T9">
        <f>S9/'Vacas ordenhadas por estado'!S8</f>
        <v>0.49576798922298759</v>
      </c>
    </row>
    <row r="10" spans="1:20">
      <c r="A10" s="2" t="s">
        <v>595</v>
      </c>
      <c r="B10" s="19" t="s">
        <v>47</v>
      </c>
      <c r="C10" s="3">
        <v>13327</v>
      </c>
      <c r="D10" s="3">
        <v>13625</v>
      </c>
      <c r="E10" s="19" t="s">
        <v>47</v>
      </c>
      <c r="F10" s="3">
        <v>11675</v>
      </c>
      <c r="G10" s="3">
        <v>11210</v>
      </c>
      <c r="H10" s="3">
        <v>10660</v>
      </c>
      <c r="I10" s="3">
        <v>9523</v>
      </c>
      <c r="J10" s="3">
        <v>8816</v>
      </c>
      <c r="K10" s="3">
        <v>10001</v>
      </c>
      <c r="L10" s="3">
        <v>9958</v>
      </c>
      <c r="M10" s="3">
        <v>9043</v>
      </c>
      <c r="N10" s="3">
        <v>8200</v>
      </c>
      <c r="O10" s="3">
        <v>8115</v>
      </c>
      <c r="P10" s="3">
        <v>7290</v>
      </c>
      <c r="Q10" s="3">
        <v>5797</v>
      </c>
      <c r="R10" s="3">
        <v>5798</v>
      </c>
      <c r="S10" s="3">
        <v>5595</v>
      </c>
      <c r="T10">
        <f>S10/'Vacas ordenhadas por estado'!S9</f>
        <v>0.30894533406957481</v>
      </c>
    </row>
    <row r="11" spans="1:20">
      <c r="A11" s="2" t="s">
        <v>596</v>
      </c>
      <c r="B11" s="3">
        <v>231497</v>
      </c>
      <c r="C11" s="3">
        <v>244569</v>
      </c>
      <c r="D11" s="3">
        <v>273767</v>
      </c>
      <c r="E11" s="3">
        <v>293014</v>
      </c>
      <c r="F11" s="3">
        <v>297451</v>
      </c>
      <c r="G11" s="3">
        <v>308184</v>
      </c>
      <c r="H11" s="3">
        <v>237899</v>
      </c>
      <c r="I11" s="3">
        <v>290210</v>
      </c>
      <c r="J11" s="3">
        <v>311316</v>
      </c>
      <c r="K11" s="3">
        <v>311162</v>
      </c>
      <c r="L11" s="3">
        <v>380319</v>
      </c>
      <c r="M11" s="3">
        <v>459165</v>
      </c>
      <c r="N11" s="3">
        <v>581652</v>
      </c>
      <c r="O11" s="3">
        <v>585333</v>
      </c>
      <c r="P11" s="3">
        <v>639102</v>
      </c>
      <c r="Q11" s="3">
        <v>697021</v>
      </c>
      <c r="R11" s="3">
        <v>691099</v>
      </c>
      <c r="S11" s="3">
        <v>643192</v>
      </c>
      <c r="T11">
        <f>S11/'Vacas ordenhadas por estado'!S10</f>
        <v>0.63710509789471392</v>
      </c>
    </row>
    <row r="12" spans="1:20">
      <c r="A12" s="2" t="s">
        <v>597</v>
      </c>
      <c r="B12" s="3">
        <v>1685</v>
      </c>
      <c r="C12" s="3">
        <v>1981</v>
      </c>
      <c r="D12" s="3">
        <v>1686</v>
      </c>
      <c r="E12" s="3">
        <v>2210</v>
      </c>
      <c r="F12" s="3">
        <v>2545</v>
      </c>
      <c r="G12" s="3">
        <v>2710</v>
      </c>
      <c r="H12" s="3">
        <v>2468</v>
      </c>
      <c r="I12" s="3">
        <v>2832</v>
      </c>
      <c r="J12" s="3">
        <v>2713</v>
      </c>
      <c r="K12" s="3">
        <v>3062</v>
      </c>
      <c r="L12" s="3">
        <v>3735</v>
      </c>
      <c r="M12" s="3">
        <v>3307</v>
      </c>
      <c r="N12" s="3">
        <v>3340</v>
      </c>
      <c r="O12" s="3">
        <v>3240</v>
      </c>
      <c r="P12" s="3">
        <v>3274</v>
      </c>
      <c r="Q12" s="3">
        <v>4014</v>
      </c>
      <c r="R12" s="3">
        <v>4433</v>
      </c>
      <c r="S12" s="3">
        <v>5743</v>
      </c>
      <c r="T12">
        <f>S12/'Vacas ordenhadas por estado'!S11</f>
        <v>0.73066157760814254</v>
      </c>
    </row>
    <row r="13" spans="1:20">
      <c r="A13" s="2" t="s">
        <v>598</v>
      </c>
      <c r="B13" s="3">
        <v>105511</v>
      </c>
      <c r="C13" s="3">
        <v>111541</v>
      </c>
      <c r="D13" s="3">
        <v>115582</v>
      </c>
      <c r="E13" s="3">
        <v>88821</v>
      </c>
      <c r="F13" s="3">
        <v>95840</v>
      </c>
      <c r="G13" s="3">
        <v>103731</v>
      </c>
      <c r="H13" s="3">
        <v>144150</v>
      </c>
      <c r="I13" s="3">
        <v>138084</v>
      </c>
      <c r="J13" s="3">
        <v>140319</v>
      </c>
      <c r="K13" s="3">
        <v>152726</v>
      </c>
      <c r="L13" s="3">
        <v>156018</v>
      </c>
      <c r="M13" s="3">
        <v>166020</v>
      </c>
      <c r="N13" s="3">
        <v>186069</v>
      </c>
      <c r="O13" s="3">
        <v>201282</v>
      </c>
      <c r="P13" s="3">
        <v>214720</v>
      </c>
      <c r="Q13" s="3">
        <v>220465</v>
      </c>
      <c r="R13" s="3">
        <v>217319</v>
      </c>
      <c r="S13" s="3">
        <v>213695</v>
      </c>
      <c r="T13">
        <f>S13/'Vacas ordenhadas por estado'!S12</f>
        <v>0.46212717553025845</v>
      </c>
    </row>
    <row r="14" spans="1:20">
      <c r="A14" s="2" t="s">
        <v>599</v>
      </c>
      <c r="B14" s="3">
        <v>126934</v>
      </c>
      <c r="C14" s="3">
        <v>134399</v>
      </c>
      <c r="D14" s="3">
        <v>131075</v>
      </c>
      <c r="E14" s="3">
        <v>133554</v>
      </c>
      <c r="F14" s="3">
        <v>140462</v>
      </c>
      <c r="G14" s="3">
        <v>145109</v>
      </c>
      <c r="H14" s="3">
        <v>139371</v>
      </c>
      <c r="I14" s="3">
        <v>138962</v>
      </c>
      <c r="J14" s="3">
        <v>137549</v>
      </c>
      <c r="K14" s="3">
        <v>142596</v>
      </c>
      <c r="L14" s="3">
        <v>149976</v>
      </c>
      <c r="M14" s="3">
        <v>155452</v>
      </c>
      <c r="N14" s="3">
        <v>195447</v>
      </c>
      <c r="O14" s="3">
        <v>230205</v>
      </c>
      <c r="P14" s="3">
        <v>286857</v>
      </c>
      <c r="Q14" s="3">
        <v>321180</v>
      </c>
      <c r="R14" s="3">
        <v>341206</v>
      </c>
      <c r="S14" s="3">
        <v>335766</v>
      </c>
      <c r="T14">
        <f>S14/'Vacas ordenhadas por estado'!S13</f>
        <v>0.64151549021293675</v>
      </c>
    </row>
    <row r="15" spans="1:20">
      <c r="A15" s="2" t="s">
        <v>600</v>
      </c>
      <c r="B15" s="3">
        <v>57916</v>
      </c>
      <c r="C15" s="3">
        <v>58732</v>
      </c>
      <c r="D15" s="3">
        <v>55484</v>
      </c>
      <c r="E15" s="3">
        <v>46469</v>
      </c>
      <c r="F15" s="3">
        <v>51746</v>
      </c>
      <c r="G15" s="3">
        <v>55588</v>
      </c>
      <c r="H15" s="3">
        <v>75111</v>
      </c>
      <c r="I15" s="3">
        <v>75504</v>
      </c>
      <c r="J15" s="3">
        <v>71062</v>
      </c>
      <c r="K15" s="3">
        <v>73302</v>
      </c>
      <c r="L15" s="3">
        <v>76555</v>
      </c>
      <c r="M15" s="3">
        <v>77628</v>
      </c>
      <c r="N15" s="3">
        <v>74930</v>
      </c>
      <c r="O15" s="3">
        <v>74179</v>
      </c>
      <c r="P15" s="3">
        <v>75757</v>
      </c>
      <c r="Q15" s="3">
        <v>78713</v>
      </c>
      <c r="R15" s="3">
        <v>79786</v>
      </c>
      <c r="S15" s="3">
        <v>76409</v>
      </c>
      <c r="T15">
        <f>S15/'Vacas ordenhadas por estado'!S14</f>
        <v>0.39830998837530562</v>
      </c>
    </row>
    <row r="16" spans="1:20">
      <c r="A16" s="2" t="s">
        <v>601</v>
      </c>
      <c r="B16" s="3">
        <v>293562</v>
      </c>
      <c r="C16" s="3">
        <v>299232</v>
      </c>
      <c r="D16" s="3">
        <v>304458</v>
      </c>
      <c r="E16" s="3">
        <v>243088</v>
      </c>
      <c r="F16" s="3">
        <v>267555</v>
      </c>
      <c r="G16" s="3">
        <v>292346</v>
      </c>
      <c r="H16" s="3">
        <v>390384</v>
      </c>
      <c r="I16" s="3">
        <v>387990</v>
      </c>
      <c r="J16" s="3">
        <v>313298</v>
      </c>
      <c r="K16" s="3">
        <v>325267</v>
      </c>
      <c r="L16" s="3">
        <v>331873</v>
      </c>
      <c r="M16" s="3">
        <v>328127</v>
      </c>
      <c r="N16" s="3">
        <v>341029</v>
      </c>
      <c r="O16" s="3">
        <v>352832</v>
      </c>
      <c r="P16" s="3">
        <v>363272</v>
      </c>
      <c r="Q16" s="3">
        <v>367975</v>
      </c>
      <c r="R16" s="3">
        <v>380025</v>
      </c>
      <c r="S16" s="3">
        <v>416453</v>
      </c>
      <c r="T16">
        <f>S16/'Vacas ordenhadas por estado'!S15</f>
        <v>0.8159633372650289</v>
      </c>
    </row>
    <row r="17" spans="1:20" ht="21">
      <c r="A17" s="2" t="s">
        <v>602</v>
      </c>
      <c r="B17" s="3">
        <v>106967</v>
      </c>
      <c r="C17" s="3">
        <v>108939</v>
      </c>
      <c r="D17" s="3">
        <v>121520</v>
      </c>
      <c r="E17" s="3">
        <v>74275</v>
      </c>
      <c r="F17" s="3">
        <v>92407</v>
      </c>
      <c r="G17" s="3">
        <v>105608</v>
      </c>
      <c r="H17" s="3">
        <v>159592</v>
      </c>
      <c r="I17" s="3">
        <v>161630</v>
      </c>
      <c r="J17" s="3">
        <v>129905</v>
      </c>
      <c r="K17" s="3">
        <v>129165</v>
      </c>
      <c r="L17" s="3">
        <v>144927</v>
      </c>
      <c r="M17" s="3">
        <v>143074</v>
      </c>
      <c r="N17" s="3">
        <v>158277</v>
      </c>
      <c r="O17" s="3">
        <v>174146</v>
      </c>
      <c r="P17" s="3">
        <v>201266</v>
      </c>
      <c r="Q17" s="3">
        <v>211545</v>
      </c>
      <c r="R17" s="3">
        <v>235461</v>
      </c>
      <c r="S17" s="3">
        <v>214044</v>
      </c>
      <c r="T17">
        <f>S17/'Vacas ordenhadas por estado'!S16</f>
        <v>0.84997458542474114</v>
      </c>
    </row>
    <row r="18" spans="1:20">
      <c r="A18" s="2" t="s">
        <v>603</v>
      </c>
      <c r="B18" s="3">
        <v>155151</v>
      </c>
      <c r="C18" s="3">
        <v>155555</v>
      </c>
      <c r="D18" s="3">
        <v>157873</v>
      </c>
      <c r="E18" s="3">
        <v>97790</v>
      </c>
      <c r="F18" s="3">
        <v>124420</v>
      </c>
      <c r="G18" s="3">
        <v>140018</v>
      </c>
      <c r="H18" s="3">
        <v>150189</v>
      </c>
      <c r="I18" s="3">
        <v>149803</v>
      </c>
      <c r="J18" s="3">
        <v>86863</v>
      </c>
      <c r="K18" s="3">
        <v>95685</v>
      </c>
      <c r="L18" s="3">
        <v>105843</v>
      </c>
      <c r="M18" s="3">
        <v>105547</v>
      </c>
      <c r="N18" s="3">
        <v>117024</v>
      </c>
      <c r="O18" s="3">
        <v>125872</v>
      </c>
      <c r="P18" s="3">
        <v>137322</v>
      </c>
      <c r="Q18" s="3">
        <v>148599</v>
      </c>
      <c r="R18" s="3">
        <v>154655</v>
      </c>
      <c r="S18" s="3">
        <v>173726</v>
      </c>
      <c r="T18">
        <f>S18/'Vacas ordenhadas por estado'!S17</f>
        <v>0.81706502619672472</v>
      </c>
    </row>
    <row r="19" spans="1:20">
      <c r="A19" s="2" t="s">
        <v>604</v>
      </c>
      <c r="B19" s="3">
        <v>312522</v>
      </c>
      <c r="C19" s="3">
        <v>316554</v>
      </c>
      <c r="D19" s="3">
        <v>314633</v>
      </c>
      <c r="E19" s="3">
        <v>186355</v>
      </c>
      <c r="F19" s="3">
        <v>209686</v>
      </c>
      <c r="G19" s="3">
        <v>212709</v>
      </c>
      <c r="H19" s="3">
        <v>421987</v>
      </c>
      <c r="I19" s="3">
        <v>357854</v>
      </c>
      <c r="J19" s="3">
        <v>285828</v>
      </c>
      <c r="K19" s="3">
        <v>266172</v>
      </c>
      <c r="L19" s="3">
        <v>292130</v>
      </c>
      <c r="M19" s="3">
        <v>360266</v>
      </c>
      <c r="N19" s="3">
        <v>388057</v>
      </c>
      <c r="O19" s="3">
        <v>375575</v>
      </c>
      <c r="P19" s="3">
        <v>397551</v>
      </c>
      <c r="Q19" s="3">
        <v>526515</v>
      </c>
      <c r="R19" s="3">
        <v>630348</v>
      </c>
      <c r="S19" s="3">
        <v>662078</v>
      </c>
      <c r="T19">
        <f>S19/'Vacas ordenhadas por estado'!S18</f>
        <v>1.3845066446398511</v>
      </c>
    </row>
    <row r="20" spans="1:20">
      <c r="A20" s="2" t="s">
        <v>605</v>
      </c>
      <c r="B20" s="3">
        <v>148580</v>
      </c>
      <c r="C20" s="3">
        <v>208375</v>
      </c>
      <c r="D20" s="3">
        <v>217109</v>
      </c>
      <c r="E20" s="3">
        <v>182872</v>
      </c>
      <c r="F20" s="3">
        <v>189662</v>
      </c>
      <c r="G20" s="3">
        <v>201077</v>
      </c>
      <c r="H20" s="3">
        <v>223266</v>
      </c>
      <c r="I20" s="3">
        <v>301614</v>
      </c>
      <c r="J20" s="3">
        <v>244928</v>
      </c>
      <c r="K20" s="3">
        <v>214813</v>
      </c>
      <c r="L20" s="3">
        <v>217887</v>
      </c>
      <c r="M20" s="3">
        <v>244046</v>
      </c>
      <c r="N20" s="3">
        <v>224014</v>
      </c>
      <c r="O20" s="3">
        <v>241016</v>
      </c>
      <c r="P20" s="3">
        <v>243430</v>
      </c>
      <c r="Q20" s="3">
        <v>236109</v>
      </c>
      <c r="R20" s="3">
        <v>228238</v>
      </c>
      <c r="S20" s="3">
        <v>242740</v>
      </c>
      <c r="T20">
        <f>S20/'Vacas ordenhadas por estado'!S19</f>
        <v>1.3862064633289741</v>
      </c>
    </row>
    <row r="21" spans="1:20">
      <c r="A21" s="2" t="s">
        <v>606</v>
      </c>
      <c r="B21" s="3">
        <v>99862</v>
      </c>
      <c r="C21" s="3">
        <v>97586</v>
      </c>
      <c r="D21" s="3">
        <v>98923</v>
      </c>
      <c r="E21" s="3">
        <v>78812</v>
      </c>
      <c r="F21" s="3">
        <v>66897</v>
      </c>
      <c r="G21" s="3">
        <v>66013</v>
      </c>
      <c r="H21" s="3">
        <v>134807</v>
      </c>
      <c r="I21" s="3">
        <v>127229</v>
      </c>
      <c r="J21" s="3">
        <v>118023</v>
      </c>
      <c r="K21" s="3">
        <v>122424</v>
      </c>
      <c r="L21" s="3">
        <v>115142</v>
      </c>
      <c r="M21" s="3">
        <v>112873</v>
      </c>
      <c r="N21" s="3">
        <v>112168</v>
      </c>
      <c r="O21" s="3">
        <v>139003</v>
      </c>
      <c r="P21" s="3">
        <v>156989</v>
      </c>
      <c r="Q21" s="3">
        <v>191306</v>
      </c>
      <c r="R21" s="3">
        <v>242568</v>
      </c>
      <c r="S21" s="3">
        <v>251624</v>
      </c>
      <c r="T21">
        <f>S21/'Vacas ordenhadas por estado'!S20</f>
        <v>1.2737037655717707</v>
      </c>
    </row>
    <row r="22" spans="1:20">
      <c r="A22" s="2" t="s">
        <v>607</v>
      </c>
      <c r="B22" s="3">
        <v>743774</v>
      </c>
      <c r="C22" s="3">
        <v>795127</v>
      </c>
      <c r="D22" s="3">
        <v>865851</v>
      </c>
      <c r="E22" s="3">
        <v>639696</v>
      </c>
      <c r="F22" s="3">
        <v>629982</v>
      </c>
      <c r="G22" s="3">
        <v>668147</v>
      </c>
      <c r="H22" s="3">
        <v>660303</v>
      </c>
      <c r="I22" s="3">
        <v>688476</v>
      </c>
      <c r="J22" s="3">
        <v>682504</v>
      </c>
      <c r="K22" s="3">
        <v>672394</v>
      </c>
      <c r="L22" s="3">
        <v>724897</v>
      </c>
      <c r="M22" s="3">
        <v>739099</v>
      </c>
      <c r="N22" s="3">
        <v>752026</v>
      </c>
      <c r="O22" s="3">
        <v>794965</v>
      </c>
      <c r="P22" s="3">
        <v>842544</v>
      </c>
      <c r="Q22" s="3">
        <v>890187</v>
      </c>
      <c r="R22" s="3">
        <v>905752</v>
      </c>
      <c r="S22" s="3">
        <v>965799</v>
      </c>
      <c r="T22">
        <f>S22/'Vacas ordenhadas por estado'!S21</f>
        <v>0.5457663227133509</v>
      </c>
    </row>
    <row r="23" spans="1:20">
      <c r="A23" s="2" t="s">
        <v>608</v>
      </c>
      <c r="B23" s="3">
        <v>4290800</v>
      </c>
      <c r="C23" s="3">
        <v>4319219</v>
      </c>
      <c r="D23" s="3">
        <v>4502655</v>
      </c>
      <c r="E23" s="3">
        <v>4526961</v>
      </c>
      <c r="F23" s="3">
        <v>4577620</v>
      </c>
      <c r="G23" s="3">
        <v>4762543</v>
      </c>
      <c r="H23" s="3">
        <v>5601112</v>
      </c>
      <c r="I23" s="3">
        <v>5602015</v>
      </c>
      <c r="J23" s="3">
        <v>5688011</v>
      </c>
      <c r="K23" s="3">
        <v>5801063</v>
      </c>
      <c r="L23" s="3">
        <v>5865486</v>
      </c>
      <c r="M23" s="3">
        <v>5981223</v>
      </c>
      <c r="N23" s="3">
        <v>6177356</v>
      </c>
      <c r="O23" s="3">
        <v>6319895</v>
      </c>
      <c r="P23" s="3">
        <v>6628917</v>
      </c>
      <c r="Q23" s="3">
        <v>6908683</v>
      </c>
      <c r="R23" s="3">
        <v>7094111</v>
      </c>
      <c r="S23" s="3">
        <v>7275242</v>
      </c>
      <c r="T23">
        <f>S23/'Vacas ordenhadas por estado'!S22</f>
        <v>1.4631660452188744</v>
      </c>
    </row>
    <row r="24" spans="1:20">
      <c r="A24" s="2" t="s">
        <v>609</v>
      </c>
      <c r="B24" s="3">
        <v>281416</v>
      </c>
      <c r="C24" s="3">
        <v>300345</v>
      </c>
      <c r="D24" s="3">
        <v>310381</v>
      </c>
      <c r="E24" s="3">
        <v>374396</v>
      </c>
      <c r="F24" s="3">
        <v>365182</v>
      </c>
      <c r="G24" s="3">
        <v>362696</v>
      </c>
      <c r="H24" s="3">
        <v>319678</v>
      </c>
      <c r="I24" s="3">
        <v>339339</v>
      </c>
      <c r="J24" s="3">
        <v>340075</v>
      </c>
      <c r="K24" s="3">
        <v>367904</v>
      </c>
      <c r="L24" s="3">
        <v>378068</v>
      </c>
      <c r="M24" s="3">
        <v>362236</v>
      </c>
      <c r="N24" s="3">
        <v>374897</v>
      </c>
      <c r="O24" s="3">
        <v>379253</v>
      </c>
      <c r="P24" s="3">
        <v>405717</v>
      </c>
      <c r="Q24" s="3">
        <v>417676</v>
      </c>
      <c r="R24" s="3">
        <v>434000</v>
      </c>
      <c r="S24" s="3">
        <v>437770</v>
      </c>
      <c r="T24">
        <f>S24/'Vacas ordenhadas por estado'!S23</f>
        <v>1.1247308733833135</v>
      </c>
    </row>
    <row r="25" spans="1:20">
      <c r="A25" s="2" t="s">
        <v>610</v>
      </c>
      <c r="B25" s="3">
        <v>390304</v>
      </c>
      <c r="C25" s="3">
        <v>391307</v>
      </c>
      <c r="D25" s="3">
        <v>380534</v>
      </c>
      <c r="E25" s="3">
        <v>395523</v>
      </c>
      <c r="F25" s="3">
        <v>403898</v>
      </c>
      <c r="G25" s="3">
        <v>432381</v>
      </c>
      <c r="H25" s="3">
        <v>432020</v>
      </c>
      <c r="I25" s="3">
        <v>451224</v>
      </c>
      <c r="J25" s="3">
        <v>455145</v>
      </c>
      <c r="K25" s="3">
        <v>457736</v>
      </c>
      <c r="L25" s="3">
        <v>468752</v>
      </c>
      <c r="M25" s="3">
        <v>446676</v>
      </c>
      <c r="N25" s="3">
        <v>447403</v>
      </c>
      <c r="O25" s="3">
        <v>449425</v>
      </c>
      <c r="P25" s="3">
        <v>466927</v>
      </c>
      <c r="Q25" s="3">
        <v>464946</v>
      </c>
      <c r="R25" s="3">
        <v>468191</v>
      </c>
      <c r="S25" s="3">
        <v>462905</v>
      </c>
      <c r="T25">
        <f>S25/'Vacas ordenhadas por estado'!S24</f>
        <v>1.1285906544243494</v>
      </c>
    </row>
    <row r="26" spans="1:20">
      <c r="A26" s="2" t="s">
        <v>611</v>
      </c>
      <c r="B26" s="19" t="s">
        <v>47</v>
      </c>
      <c r="C26" s="19" t="s">
        <v>47</v>
      </c>
      <c r="D26" s="19" t="s">
        <v>47</v>
      </c>
      <c r="E26" s="19" t="s">
        <v>47</v>
      </c>
      <c r="F26" s="19" t="s">
        <v>47</v>
      </c>
      <c r="G26" s="19" t="s">
        <v>47</v>
      </c>
      <c r="H26" s="19" t="s">
        <v>47</v>
      </c>
      <c r="I26" s="19" t="s">
        <v>47</v>
      </c>
      <c r="J26" s="19" t="s">
        <v>47</v>
      </c>
      <c r="K26" s="19" t="s">
        <v>47</v>
      </c>
      <c r="L26" s="19" t="s">
        <v>47</v>
      </c>
      <c r="M26" s="19" t="s">
        <v>47</v>
      </c>
      <c r="N26" s="19" t="s">
        <v>47</v>
      </c>
      <c r="O26" s="19" t="s">
        <v>47</v>
      </c>
      <c r="P26" s="19" t="s">
        <v>47</v>
      </c>
      <c r="Q26" s="19" t="s">
        <v>47</v>
      </c>
      <c r="R26" s="19" t="s">
        <v>47</v>
      </c>
      <c r="S26" s="19" t="s">
        <v>47</v>
      </c>
      <c r="T26" t="e">
        <f>S26/'Vacas ordenhadas por estado'!S25</f>
        <v>#VALUE!</v>
      </c>
    </row>
    <row r="27" spans="1:20">
      <c r="A27" s="2" t="s">
        <v>612</v>
      </c>
      <c r="B27" s="3">
        <v>1960781</v>
      </c>
      <c r="C27" s="3">
        <v>1979767</v>
      </c>
      <c r="D27" s="3">
        <v>2022923</v>
      </c>
      <c r="E27" s="3">
        <v>2047236</v>
      </c>
      <c r="F27" s="3">
        <v>2005189</v>
      </c>
      <c r="G27" s="3">
        <v>1981844</v>
      </c>
      <c r="H27" s="3">
        <v>1985388</v>
      </c>
      <c r="I27" s="3">
        <v>2003166</v>
      </c>
      <c r="J27" s="3">
        <v>1981967</v>
      </c>
      <c r="K27" s="3">
        <v>1913499</v>
      </c>
      <c r="L27" s="3">
        <v>1861425</v>
      </c>
      <c r="M27" s="3">
        <v>1783017</v>
      </c>
      <c r="N27" s="3">
        <v>1745896</v>
      </c>
      <c r="O27" s="3">
        <v>1785209</v>
      </c>
      <c r="P27" s="3">
        <v>1739397</v>
      </c>
      <c r="Q27" s="3">
        <v>1744179</v>
      </c>
      <c r="R27" s="3">
        <v>1744008</v>
      </c>
      <c r="S27" s="3">
        <v>1627419</v>
      </c>
      <c r="T27">
        <f>S27/'Vacas ordenhadas por estado'!S26</f>
        <v>1.0787453716040201</v>
      </c>
    </row>
    <row r="28" spans="1:20">
      <c r="A28" s="55" t="s">
        <v>588</v>
      </c>
      <c r="B28" s="5">
        <v>1160048</v>
      </c>
      <c r="C28" s="5">
        <v>1240178</v>
      </c>
      <c r="D28" s="5">
        <v>1277282</v>
      </c>
      <c r="E28" s="5">
        <v>1363237</v>
      </c>
      <c r="F28" s="5">
        <v>1424283</v>
      </c>
      <c r="G28" s="5">
        <v>1576541</v>
      </c>
      <c r="H28" s="5">
        <v>1514482</v>
      </c>
      <c r="I28" s="5">
        <v>1579838</v>
      </c>
      <c r="J28" s="5">
        <v>1625227</v>
      </c>
      <c r="K28" s="5">
        <v>1724918</v>
      </c>
      <c r="L28" s="5">
        <v>1799240</v>
      </c>
      <c r="M28" s="5">
        <v>1889627</v>
      </c>
      <c r="N28" s="5">
        <v>1985343</v>
      </c>
      <c r="O28" s="5">
        <v>2141455</v>
      </c>
      <c r="P28" s="5">
        <v>2394537</v>
      </c>
      <c r="Q28" s="5">
        <v>2568251</v>
      </c>
      <c r="R28" s="5">
        <v>2703577</v>
      </c>
      <c r="S28" s="5">
        <v>2700993</v>
      </c>
      <c r="T28">
        <f>S28/'Vacas ordenhadas por estado'!S27</f>
        <v>1.9973459854424824</v>
      </c>
    </row>
    <row r="29" spans="1:20">
      <c r="A29" s="55" t="s">
        <v>587</v>
      </c>
      <c r="B29" s="5">
        <v>650409</v>
      </c>
      <c r="C29" s="5">
        <v>661036</v>
      </c>
      <c r="D29" s="5">
        <v>707888</v>
      </c>
      <c r="E29" s="5">
        <v>735867</v>
      </c>
      <c r="F29" s="5">
        <v>780122</v>
      </c>
      <c r="G29" s="5">
        <v>815379</v>
      </c>
      <c r="H29" s="5">
        <v>866065</v>
      </c>
      <c r="I29" s="5">
        <v>852170</v>
      </c>
      <c r="J29" s="5">
        <v>870810</v>
      </c>
      <c r="K29" s="5">
        <v>906540</v>
      </c>
      <c r="L29" s="5">
        <v>1003098</v>
      </c>
      <c r="M29" s="5">
        <v>1076084</v>
      </c>
      <c r="N29" s="5">
        <v>1192690</v>
      </c>
      <c r="O29" s="5">
        <v>1332277</v>
      </c>
      <c r="P29" s="5">
        <v>1486662</v>
      </c>
      <c r="Q29" s="5">
        <v>1555622</v>
      </c>
      <c r="R29" s="5">
        <v>1709812</v>
      </c>
      <c r="S29" s="5">
        <v>1865568</v>
      </c>
      <c r="T29" s="59">
        <f>S29/'Vacas ordenhadas por estado'!S28</f>
        <v>2.3212705491212966</v>
      </c>
    </row>
    <row r="30" spans="1:20" ht="21">
      <c r="A30" s="55" t="s">
        <v>2</v>
      </c>
      <c r="B30" s="5">
        <v>1451797</v>
      </c>
      <c r="C30" s="5">
        <v>1488140</v>
      </c>
      <c r="D30" s="5">
        <v>1600469</v>
      </c>
      <c r="E30" s="5">
        <v>1586462</v>
      </c>
      <c r="F30" s="5">
        <v>1626215</v>
      </c>
      <c r="G30" s="5">
        <v>1710677</v>
      </c>
      <c r="H30" s="5">
        <v>1860984</v>
      </c>
      <c r="I30" s="5">
        <v>1913125</v>
      </c>
      <c r="J30" s="5">
        <v>1914556</v>
      </c>
      <c r="K30" s="5">
        <v>1974663</v>
      </c>
      <c r="L30" s="5">
        <v>2102018</v>
      </c>
      <c r="M30" s="5">
        <v>2222054</v>
      </c>
      <c r="N30" s="5">
        <v>2329607</v>
      </c>
      <c r="O30" s="5">
        <v>2305758</v>
      </c>
      <c r="P30" s="5">
        <v>2364936</v>
      </c>
      <c r="Q30" s="5">
        <v>2467630</v>
      </c>
      <c r="R30" s="5">
        <v>2625132</v>
      </c>
      <c r="S30" s="5">
        <v>2943684</v>
      </c>
      <c r="T30" s="60">
        <f>S30/'Vacas ordenhadas por estado'!S29</f>
        <v>2.2210549030674067</v>
      </c>
    </row>
    <row r="31" spans="1:20" ht="21">
      <c r="A31" s="2" t="s">
        <v>613</v>
      </c>
      <c r="B31" s="3">
        <v>398728</v>
      </c>
      <c r="C31" s="3">
        <v>420693</v>
      </c>
      <c r="D31" s="3">
        <v>446166</v>
      </c>
      <c r="E31" s="3">
        <v>467902</v>
      </c>
      <c r="F31" s="3">
        <v>454674</v>
      </c>
      <c r="G31" s="3">
        <v>454743</v>
      </c>
      <c r="H31" s="3">
        <v>407069</v>
      </c>
      <c r="I31" s="3">
        <v>414948</v>
      </c>
      <c r="J31" s="3">
        <v>426896</v>
      </c>
      <c r="K31" s="3">
        <v>409045</v>
      </c>
      <c r="L31" s="3">
        <v>427261</v>
      </c>
      <c r="M31" s="3">
        <v>445179</v>
      </c>
      <c r="N31" s="3">
        <v>472208</v>
      </c>
      <c r="O31" s="3">
        <v>481609</v>
      </c>
      <c r="P31" s="3">
        <v>491098</v>
      </c>
      <c r="Q31" s="3">
        <v>498667</v>
      </c>
      <c r="R31" s="3">
        <v>490283</v>
      </c>
      <c r="S31" s="3">
        <v>490069</v>
      </c>
      <c r="T31">
        <f>S31/'Vacas ordenhadas por estado'!S30</f>
        <v>0.97512391284017585</v>
      </c>
    </row>
    <row r="32" spans="1:20">
      <c r="A32" s="2" t="s">
        <v>614</v>
      </c>
      <c r="B32" s="3">
        <v>213644</v>
      </c>
      <c r="C32" s="3">
        <v>239127</v>
      </c>
      <c r="D32" s="3">
        <v>250704</v>
      </c>
      <c r="E32" s="3">
        <v>268850</v>
      </c>
      <c r="F32" s="3">
        <v>286431</v>
      </c>
      <c r="G32" s="3">
        <v>307426</v>
      </c>
      <c r="H32" s="3">
        <v>375397</v>
      </c>
      <c r="I32" s="3">
        <v>380517</v>
      </c>
      <c r="J32" s="3">
        <v>406374</v>
      </c>
      <c r="K32" s="3">
        <v>411391</v>
      </c>
      <c r="L32" s="3">
        <v>422743</v>
      </c>
      <c r="M32" s="3">
        <v>442803</v>
      </c>
      <c r="N32" s="3">
        <v>467095</v>
      </c>
      <c r="O32" s="3">
        <v>491676</v>
      </c>
      <c r="P32" s="3">
        <v>551370</v>
      </c>
      <c r="Q32" s="3">
        <v>596382</v>
      </c>
      <c r="R32" s="3">
        <v>583854</v>
      </c>
      <c r="S32" s="3">
        <v>644205</v>
      </c>
      <c r="T32">
        <f>S32/'Vacas ordenhadas por estado'!S31</f>
        <v>1.1396190567169249</v>
      </c>
    </row>
    <row r="33" spans="1:20">
      <c r="A33" s="2" t="s">
        <v>615</v>
      </c>
      <c r="B33" s="3">
        <v>1071966</v>
      </c>
      <c r="C33" s="3">
        <v>1166181</v>
      </c>
      <c r="D33" s="3">
        <v>1276464</v>
      </c>
      <c r="E33" s="3">
        <v>1405778</v>
      </c>
      <c r="F33" s="3">
        <v>1409351</v>
      </c>
      <c r="G33" s="3">
        <v>1450158</v>
      </c>
      <c r="H33" s="3">
        <v>1999398</v>
      </c>
      <c r="I33" s="3">
        <v>1868976</v>
      </c>
      <c r="J33" s="3">
        <v>1978579</v>
      </c>
      <c r="K33" s="3">
        <v>2066405</v>
      </c>
      <c r="L33" s="3">
        <v>2193799</v>
      </c>
      <c r="M33" s="3">
        <v>2321740</v>
      </c>
      <c r="N33" s="3">
        <v>2483366</v>
      </c>
      <c r="O33" s="3">
        <v>2523048</v>
      </c>
      <c r="P33" s="3">
        <v>2538368</v>
      </c>
      <c r="Q33" s="3">
        <v>2648599</v>
      </c>
      <c r="R33" s="3">
        <v>2613622</v>
      </c>
      <c r="S33" s="3">
        <v>2638568</v>
      </c>
      <c r="T33">
        <f>S33/'Vacas ordenhadas por estado'!S32</f>
        <v>1.1541332960077684</v>
      </c>
    </row>
    <row r="34" spans="1:20">
      <c r="A34" s="2" t="s">
        <v>616</v>
      </c>
      <c r="B34" s="3">
        <v>14036</v>
      </c>
      <c r="C34" s="3">
        <v>14339</v>
      </c>
      <c r="D34" s="3">
        <v>16121</v>
      </c>
      <c r="E34" s="3">
        <v>20626</v>
      </c>
      <c r="F34" s="3">
        <v>25795</v>
      </c>
      <c r="G34" s="3">
        <v>26667</v>
      </c>
      <c r="H34" s="3">
        <v>28000</v>
      </c>
      <c r="I34" s="3">
        <v>30749</v>
      </c>
      <c r="J34" s="3">
        <v>32889</v>
      </c>
      <c r="K34" s="3">
        <v>36683</v>
      </c>
      <c r="L34" s="3">
        <v>36318</v>
      </c>
      <c r="M34" s="3">
        <v>36597</v>
      </c>
      <c r="N34" s="3">
        <v>37163</v>
      </c>
      <c r="O34" s="3">
        <v>38200</v>
      </c>
      <c r="P34" s="3">
        <v>38888</v>
      </c>
      <c r="Q34" s="3">
        <v>34842</v>
      </c>
      <c r="R34" s="3">
        <v>34122</v>
      </c>
      <c r="S34" s="3">
        <v>35636</v>
      </c>
      <c r="T34">
        <f>S34/'Vacas ordenhadas por estado'!S33</f>
        <v>1.8164024669962791</v>
      </c>
    </row>
  </sheetData>
  <mergeCells count="5">
    <mergeCell ref="A1:S1"/>
    <mergeCell ref="A2:S2"/>
    <mergeCell ref="A3:S3"/>
    <mergeCell ref="A4:A5"/>
    <mergeCell ref="B4:S4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dimension ref="A1:U37"/>
  <sheetViews>
    <sheetView topLeftCell="J1" workbookViewId="0">
      <selection activeCell="P16" sqref="P16"/>
    </sheetView>
  </sheetViews>
  <sheetFormatPr defaultRowHeight="15"/>
  <cols>
    <col min="1" max="1" width="27.28515625" customWidth="1"/>
    <col min="3" max="3" width="3.140625" customWidth="1"/>
    <col min="4" max="4" width="28" customWidth="1"/>
    <col min="6" max="6" width="1.85546875" customWidth="1"/>
    <col min="7" max="7" width="27.85546875" customWidth="1"/>
    <col min="9" max="9" width="1.85546875" customWidth="1"/>
    <col min="10" max="10" width="26.85546875" customWidth="1"/>
    <col min="12" max="12" width="2.42578125" customWidth="1"/>
    <col min="13" max="13" width="33.7109375" customWidth="1"/>
    <col min="17" max="17" width="27.42578125" customWidth="1"/>
    <col min="18" max="18" width="11.28515625" customWidth="1"/>
    <col min="20" max="20" width="26.5703125" customWidth="1"/>
  </cols>
  <sheetData>
    <row r="1" spans="1:21">
      <c r="B1">
        <v>1990</v>
      </c>
      <c r="E1">
        <v>1995</v>
      </c>
      <c r="H1">
        <v>2000</v>
      </c>
      <c r="K1">
        <v>2005</v>
      </c>
      <c r="N1">
        <v>2007</v>
      </c>
      <c r="R1" t="s">
        <v>43</v>
      </c>
      <c r="U1" t="s">
        <v>44</v>
      </c>
    </row>
    <row r="2" spans="1:21">
      <c r="A2" s="2" t="s">
        <v>2</v>
      </c>
      <c r="B2" s="3">
        <v>1451797</v>
      </c>
      <c r="C2" s="3"/>
      <c r="D2" s="2" t="s">
        <v>2</v>
      </c>
      <c r="E2" s="3">
        <v>1710677</v>
      </c>
      <c r="G2" s="2" t="s">
        <v>2</v>
      </c>
      <c r="H2" s="3">
        <v>2102018</v>
      </c>
      <c r="J2" s="2" t="s">
        <v>2</v>
      </c>
      <c r="K2" s="3">
        <v>2467630</v>
      </c>
      <c r="M2" s="2" t="s">
        <v>2</v>
      </c>
      <c r="N2" s="3">
        <v>2943684</v>
      </c>
      <c r="Q2" s="2" t="s">
        <v>2</v>
      </c>
      <c r="R2" s="13">
        <v>102.76</v>
      </c>
      <c r="T2" s="2" t="s">
        <v>2</v>
      </c>
      <c r="U2" s="10">
        <v>53.87</v>
      </c>
    </row>
    <row r="3" spans="1:21">
      <c r="A3" s="2" t="s">
        <v>23</v>
      </c>
      <c r="B3" s="6">
        <v>117244</v>
      </c>
      <c r="C3" s="3"/>
      <c r="D3" s="2" t="s">
        <v>23</v>
      </c>
      <c r="E3" s="6">
        <v>125484</v>
      </c>
      <c r="G3" s="2" t="s">
        <v>12</v>
      </c>
      <c r="H3" s="5">
        <v>175191</v>
      </c>
      <c r="J3" s="2" t="s">
        <v>12</v>
      </c>
      <c r="K3" s="5">
        <v>274916</v>
      </c>
      <c r="M3" s="2" t="s">
        <v>12</v>
      </c>
      <c r="N3" s="5">
        <v>325626</v>
      </c>
      <c r="O3">
        <f>(N3+N4+N5+N6+N7+N8+N9+N10)/N2</f>
        <v>0.53360958581152051</v>
      </c>
      <c r="Q3" s="2" t="s">
        <v>12</v>
      </c>
      <c r="R3" s="16">
        <v>430.44</v>
      </c>
      <c r="T3" s="2" t="s">
        <v>7</v>
      </c>
      <c r="U3" s="18">
        <v>213.68</v>
      </c>
    </row>
    <row r="4" spans="1:21">
      <c r="A4" s="2" t="s">
        <v>18</v>
      </c>
      <c r="B4" s="3">
        <v>80285</v>
      </c>
      <c r="C4" s="3"/>
      <c r="D4" s="2" t="s">
        <v>3</v>
      </c>
      <c r="E4" s="3">
        <v>101346</v>
      </c>
      <c r="G4" s="2" t="s">
        <v>23</v>
      </c>
      <c r="H4" s="6">
        <v>153047</v>
      </c>
      <c r="J4" s="2" t="s">
        <v>3</v>
      </c>
      <c r="K4" s="3">
        <v>174709</v>
      </c>
      <c r="M4" s="2" t="s">
        <v>23</v>
      </c>
      <c r="N4" s="6">
        <v>216844</v>
      </c>
      <c r="Q4" s="2" t="s">
        <v>11</v>
      </c>
      <c r="R4" s="16">
        <v>404.52</v>
      </c>
      <c r="T4" s="2" t="s">
        <v>16</v>
      </c>
      <c r="U4" s="18">
        <v>198.71</v>
      </c>
    </row>
    <row r="5" spans="1:21">
      <c r="A5" s="2" t="s">
        <v>6</v>
      </c>
      <c r="B5" s="8">
        <v>75689</v>
      </c>
      <c r="C5" s="3"/>
      <c r="D5" s="2" t="s">
        <v>17</v>
      </c>
      <c r="E5" s="3">
        <v>98659</v>
      </c>
      <c r="G5" s="2" t="s">
        <v>3</v>
      </c>
      <c r="H5" s="3">
        <v>152872</v>
      </c>
      <c r="J5" s="2" t="s">
        <v>4</v>
      </c>
      <c r="K5" s="7">
        <v>174630</v>
      </c>
      <c r="M5" s="2" t="s">
        <v>4</v>
      </c>
      <c r="N5" s="7">
        <v>188249</v>
      </c>
      <c r="Q5" s="2" t="s">
        <v>7</v>
      </c>
      <c r="R5" s="17">
        <v>320.67</v>
      </c>
      <c r="T5" s="2" t="s">
        <v>12</v>
      </c>
      <c r="U5" s="18">
        <v>186.7</v>
      </c>
    </row>
    <row r="6" spans="1:21">
      <c r="A6" s="2" t="s">
        <v>17</v>
      </c>
      <c r="B6" s="3">
        <v>71417</v>
      </c>
      <c r="C6" s="3"/>
      <c r="D6" s="2" t="s">
        <v>12</v>
      </c>
      <c r="E6" s="5">
        <v>92498</v>
      </c>
      <c r="G6" s="2" t="s">
        <v>4</v>
      </c>
      <c r="H6" s="7">
        <v>141368</v>
      </c>
      <c r="J6" s="2" t="s">
        <v>23</v>
      </c>
      <c r="K6" s="6">
        <v>171763</v>
      </c>
      <c r="M6" s="2" t="s">
        <v>6</v>
      </c>
      <c r="N6" s="8">
        <v>184929</v>
      </c>
      <c r="Q6" s="2" t="s">
        <v>14</v>
      </c>
      <c r="R6" s="17">
        <v>273.72000000000003</v>
      </c>
      <c r="T6" s="2" t="s">
        <v>15</v>
      </c>
      <c r="U6" s="18">
        <v>125.55</v>
      </c>
    </row>
    <row r="7" spans="1:21">
      <c r="A7" s="2" t="s">
        <v>35</v>
      </c>
      <c r="B7" s="3">
        <v>67827</v>
      </c>
      <c r="C7" s="3"/>
      <c r="D7" s="2" t="s">
        <v>4</v>
      </c>
      <c r="E7" s="7">
        <v>89542</v>
      </c>
      <c r="G7" s="2" t="s">
        <v>10</v>
      </c>
      <c r="H7" s="3">
        <v>132741</v>
      </c>
      <c r="J7" s="2" t="s">
        <v>16</v>
      </c>
      <c r="K7" s="3">
        <v>142116</v>
      </c>
      <c r="M7" s="2" t="s">
        <v>16</v>
      </c>
      <c r="N7" s="3">
        <v>178038</v>
      </c>
      <c r="Q7" s="2" t="s">
        <v>16</v>
      </c>
      <c r="R7" s="12">
        <v>269.8</v>
      </c>
      <c r="T7" s="2" t="s">
        <v>11</v>
      </c>
      <c r="U7" s="11">
        <v>118.31</v>
      </c>
    </row>
    <row r="8" spans="1:21">
      <c r="A8" s="2" t="s">
        <v>3</v>
      </c>
      <c r="B8" s="3">
        <v>65804</v>
      </c>
      <c r="C8" s="3"/>
      <c r="D8" s="2" t="s">
        <v>5</v>
      </c>
      <c r="E8" s="3">
        <v>88120</v>
      </c>
      <c r="G8" s="2" t="s">
        <v>13</v>
      </c>
      <c r="H8" s="3">
        <v>98943</v>
      </c>
      <c r="J8" s="2" t="s">
        <v>10</v>
      </c>
      <c r="K8" s="3">
        <v>134867</v>
      </c>
      <c r="M8" s="2" t="s">
        <v>3</v>
      </c>
      <c r="N8" s="3">
        <v>172725</v>
      </c>
      <c r="Q8" s="2" t="s">
        <v>4</v>
      </c>
      <c r="R8" s="15">
        <v>211.45</v>
      </c>
      <c r="T8" s="2" t="s">
        <v>6</v>
      </c>
      <c r="U8" s="11">
        <v>91.04</v>
      </c>
    </row>
    <row r="9" spans="1:21">
      <c r="A9" s="2" t="s">
        <v>22</v>
      </c>
      <c r="B9" s="3">
        <v>62151</v>
      </c>
      <c r="C9" s="3"/>
      <c r="D9" s="2" t="s">
        <v>13</v>
      </c>
      <c r="E9" s="3">
        <v>84774</v>
      </c>
      <c r="G9" s="2" t="s">
        <v>6</v>
      </c>
      <c r="H9" s="8">
        <v>95646</v>
      </c>
      <c r="J9" s="2" t="s">
        <v>6</v>
      </c>
      <c r="K9" s="8">
        <v>114020</v>
      </c>
      <c r="M9" s="2" t="s">
        <v>5</v>
      </c>
      <c r="N9" s="3">
        <v>159953</v>
      </c>
      <c r="Q9" s="2" t="s">
        <v>15</v>
      </c>
      <c r="R9" s="12">
        <v>208.9</v>
      </c>
      <c r="T9" s="2" t="s">
        <v>5</v>
      </c>
      <c r="U9" s="11">
        <v>79.45</v>
      </c>
    </row>
    <row r="10" spans="1:21">
      <c r="A10" s="2" t="s">
        <v>12</v>
      </c>
      <c r="B10" s="5">
        <v>61388</v>
      </c>
      <c r="C10" s="3"/>
      <c r="D10" s="2" t="s">
        <v>6</v>
      </c>
      <c r="E10" s="8">
        <v>83762</v>
      </c>
      <c r="G10" s="2" t="s">
        <v>5</v>
      </c>
      <c r="H10" s="3">
        <v>92093</v>
      </c>
      <c r="J10" s="2" t="s">
        <v>18</v>
      </c>
      <c r="K10" s="3">
        <v>109755</v>
      </c>
      <c r="M10" s="2" t="s">
        <v>10</v>
      </c>
      <c r="N10" s="3">
        <v>144414</v>
      </c>
      <c r="Q10" s="2" t="s">
        <v>19</v>
      </c>
      <c r="R10" s="12">
        <v>189.12</v>
      </c>
      <c r="T10" s="2" t="s">
        <v>19</v>
      </c>
      <c r="U10" s="11">
        <v>71.77</v>
      </c>
    </row>
    <row r="11" spans="1:21">
      <c r="A11" s="2" t="s">
        <v>4</v>
      </c>
      <c r="B11" s="7">
        <v>60442</v>
      </c>
      <c r="C11" s="3"/>
      <c r="D11" s="2" t="s">
        <v>10</v>
      </c>
      <c r="E11" s="3">
        <v>80735</v>
      </c>
      <c r="G11" s="2" t="s">
        <v>18</v>
      </c>
      <c r="H11" s="3">
        <v>83759</v>
      </c>
      <c r="J11" s="2" t="s">
        <v>5</v>
      </c>
      <c r="K11" s="3">
        <v>108290</v>
      </c>
      <c r="M11" s="2" t="s">
        <v>13</v>
      </c>
      <c r="N11" s="3">
        <v>129232</v>
      </c>
      <c r="Q11" s="2" t="s">
        <v>5</v>
      </c>
      <c r="R11" s="15">
        <v>166.86</v>
      </c>
      <c r="T11" s="2" t="s">
        <v>4</v>
      </c>
      <c r="U11" s="10">
        <v>67.17</v>
      </c>
    </row>
    <row r="12" spans="1:21">
      <c r="A12" s="2" t="s">
        <v>5</v>
      </c>
      <c r="B12" s="3">
        <v>59939</v>
      </c>
      <c r="C12" s="3"/>
      <c r="D12" s="2" t="s">
        <v>16</v>
      </c>
      <c r="E12" s="3">
        <v>60944</v>
      </c>
      <c r="G12" s="2" t="s">
        <v>35</v>
      </c>
      <c r="H12" s="3">
        <v>83047</v>
      </c>
      <c r="J12" s="2" t="s">
        <v>13</v>
      </c>
      <c r="K12" s="3">
        <v>108070</v>
      </c>
      <c r="M12" s="2" t="s">
        <v>18</v>
      </c>
      <c r="N12" s="3">
        <v>123962</v>
      </c>
      <c r="Q12" s="2" t="s">
        <v>10</v>
      </c>
      <c r="R12" s="12">
        <v>164.63</v>
      </c>
      <c r="T12" s="2" t="s">
        <v>18</v>
      </c>
      <c r="U12" s="11">
        <v>54.3</v>
      </c>
    </row>
    <row r="13" spans="1:21">
      <c r="A13" s="2" t="s">
        <v>13</v>
      </c>
      <c r="B13" s="3">
        <v>57540</v>
      </c>
      <c r="C13" s="3"/>
      <c r="D13" s="2" t="s">
        <v>18</v>
      </c>
      <c r="E13" s="3">
        <v>59491</v>
      </c>
      <c r="G13" s="2" t="s">
        <v>9</v>
      </c>
      <c r="H13" s="3">
        <v>83013</v>
      </c>
      <c r="J13" s="2" t="s">
        <v>35</v>
      </c>
      <c r="K13" s="3">
        <v>96336</v>
      </c>
      <c r="M13" s="2" t="s">
        <v>11</v>
      </c>
      <c r="N13" s="3">
        <v>116014</v>
      </c>
      <c r="Q13" s="2" t="s">
        <v>3</v>
      </c>
      <c r="R13" s="15">
        <v>162.47999999999999</v>
      </c>
      <c r="T13" s="2" t="s">
        <v>8</v>
      </c>
      <c r="U13" s="11">
        <v>50.43</v>
      </c>
    </row>
    <row r="14" spans="1:21">
      <c r="A14" s="2" t="s">
        <v>10</v>
      </c>
      <c r="B14" s="3">
        <v>54572</v>
      </c>
      <c r="C14" s="3"/>
      <c r="D14" s="2" t="s">
        <v>9</v>
      </c>
      <c r="E14" s="3">
        <v>58310</v>
      </c>
      <c r="G14" s="2" t="s">
        <v>8</v>
      </c>
      <c r="H14" s="3">
        <v>74925</v>
      </c>
      <c r="J14" s="2" t="s">
        <v>9</v>
      </c>
      <c r="K14" s="3">
        <v>86541</v>
      </c>
      <c r="M14" s="2" t="s">
        <v>7</v>
      </c>
      <c r="N14" s="3">
        <v>115718</v>
      </c>
      <c r="Q14" s="2" t="s">
        <v>8</v>
      </c>
      <c r="R14" s="12">
        <v>157.44</v>
      </c>
      <c r="T14" s="2" t="s">
        <v>23</v>
      </c>
      <c r="U14" s="11">
        <v>47.74</v>
      </c>
    </row>
    <row r="15" spans="1:21">
      <c r="A15" s="2" t="s">
        <v>9</v>
      </c>
      <c r="B15" s="3">
        <v>52282</v>
      </c>
      <c r="C15" s="3"/>
      <c r="D15" s="2" t="s">
        <v>35</v>
      </c>
      <c r="E15" s="3">
        <v>58073</v>
      </c>
      <c r="G15" s="2" t="s">
        <v>16</v>
      </c>
      <c r="H15" s="3">
        <v>64178</v>
      </c>
      <c r="J15" s="2" t="s">
        <v>11</v>
      </c>
      <c r="K15" s="3">
        <v>79818</v>
      </c>
      <c r="M15" s="2" t="s">
        <v>8</v>
      </c>
      <c r="N15" s="3">
        <v>104351</v>
      </c>
      <c r="Q15" s="2" t="s">
        <v>6</v>
      </c>
      <c r="R15" s="15">
        <v>144.33000000000001</v>
      </c>
      <c r="T15" s="2" t="s">
        <v>13</v>
      </c>
      <c r="U15" s="11">
        <v>42.93</v>
      </c>
    </row>
    <row r="16" spans="1:21">
      <c r="A16" s="2" t="s">
        <v>25</v>
      </c>
      <c r="B16" s="3">
        <v>50350</v>
      </c>
      <c r="C16" s="3"/>
      <c r="D16" s="2" t="s">
        <v>8</v>
      </c>
      <c r="E16" s="3">
        <v>55036</v>
      </c>
      <c r="G16" s="2" t="s">
        <v>14</v>
      </c>
      <c r="H16" s="3">
        <v>61453</v>
      </c>
      <c r="J16" s="2" t="s">
        <v>8</v>
      </c>
      <c r="K16" s="3">
        <v>74470</v>
      </c>
      <c r="M16" s="2" t="s">
        <v>9</v>
      </c>
      <c r="N16" s="3">
        <v>101623</v>
      </c>
      <c r="Q16" s="2" t="s">
        <v>13</v>
      </c>
      <c r="R16" s="12">
        <v>124.6</v>
      </c>
      <c r="T16" s="2" t="s">
        <v>14</v>
      </c>
      <c r="U16" s="11">
        <v>40.340000000000003</v>
      </c>
    </row>
    <row r="17" spans="1:21">
      <c r="A17" s="2" t="s">
        <v>16</v>
      </c>
      <c r="B17" s="3">
        <v>48144</v>
      </c>
      <c r="C17" s="3"/>
      <c r="D17" s="2" t="s">
        <v>25</v>
      </c>
      <c r="E17" s="3">
        <v>54584</v>
      </c>
      <c r="G17" s="2" t="s">
        <v>11</v>
      </c>
      <c r="H17" s="3">
        <v>57836</v>
      </c>
      <c r="J17" s="2" t="s">
        <v>7</v>
      </c>
      <c r="K17" s="3">
        <v>69055</v>
      </c>
      <c r="M17" s="2" t="s">
        <v>35</v>
      </c>
      <c r="N17" s="3">
        <v>92566</v>
      </c>
      <c r="Q17" s="2" t="s">
        <v>9</v>
      </c>
      <c r="R17" s="12">
        <v>94.37</v>
      </c>
      <c r="T17" s="2" t="s">
        <v>9</v>
      </c>
      <c r="U17" s="11">
        <v>37.200000000000003</v>
      </c>
    </row>
    <row r="18" spans="1:21">
      <c r="A18" s="2" t="s">
        <v>8</v>
      </c>
      <c r="B18" s="3">
        <v>40534</v>
      </c>
      <c r="C18" s="3"/>
      <c r="D18" s="2" t="s">
        <v>22</v>
      </c>
      <c r="E18" s="3">
        <v>44870</v>
      </c>
      <c r="G18" s="2" t="s">
        <v>17</v>
      </c>
      <c r="H18" s="3">
        <v>55032</v>
      </c>
      <c r="J18" s="2" t="s">
        <v>14</v>
      </c>
      <c r="K18" s="3">
        <v>58080</v>
      </c>
      <c r="M18" s="2" t="s">
        <v>14</v>
      </c>
      <c r="N18" s="3">
        <v>69834</v>
      </c>
      <c r="Q18" s="2" t="s">
        <v>23</v>
      </c>
      <c r="R18" s="12">
        <v>84.95</v>
      </c>
      <c r="T18" s="2" t="s">
        <v>3</v>
      </c>
      <c r="U18" s="10">
        <v>30.29</v>
      </c>
    </row>
    <row r="19" spans="1:21">
      <c r="A19" s="2" t="s">
        <v>28</v>
      </c>
      <c r="B19" s="3">
        <v>37800</v>
      </c>
      <c r="C19" s="3"/>
      <c r="D19" s="2" t="s">
        <v>33</v>
      </c>
      <c r="E19" s="3">
        <v>42783</v>
      </c>
      <c r="G19" s="2" t="s">
        <v>22</v>
      </c>
      <c r="H19" s="3">
        <v>47557</v>
      </c>
      <c r="J19" s="2" t="s">
        <v>17</v>
      </c>
      <c r="K19" s="3">
        <v>51512</v>
      </c>
      <c r="M19" s="2" t="s">
        <v>17</v>
      </c>
      <c r="N19" s="3">
        <v>63130</v>
      </c>
      <c r="Q19" s="2" t="s">
        <v>26</v>
      </c>
      <c r="R19" s="12">
        <v>58.36</v>
      </c>
      <c r="T19" s="2" t="s">
        <v>31</v>
      </c>
      <c r="U19" s="11">
        <v>29.56</v>
      </c>
    </row>
    <row r="20" spans="1:21">
      <c r="A20" s="2" t="s">
        <v>29</v>
      </c>
      <c r="B20" s="3">
        <v>36671</v>
      </c>
      <c r="C20" s="3"/>
      <c r="D20" s="2" t="s">
        <v>34</v>
      </c>
      <c r="E20" s="3">
        <v>37647</v>
      </c>
      <c r="G20" s="2" t="s">
        <v>7</v>
      </c>
      <c r="H20" s="3">
        <v>41460</v>
      </c>
      <c r="J20" s="2" t="s">
        <v>22</v>
      </c>
      <c r="K20" s="3">
        <v>42912</v>
      </c>
      <c r="M20" s="2" t="s">
        <v>22</v>
      </c>
      <c r="N20" s="3">
        <v>44327</v>
      </c>
      <c r="Q20" s="2" t="s">
        <v>18</v>
      </c>
      <c r="R20" s="12">
        <v>54.4</v>
      </c>
      <c r="T20" s="2" t="s">
        <v>10</v>
      </c>
      <c r="U20" s="11">
        <v>23.14</v>
      </c>
    </row>
    <row r="21" spans="1:21">
      <c r="A21" s="2" t="s">
        <v>20</v>
      </c>
      <c r="B21" s="3">
        <v>33954</v>
      </c>
      <c r="C21" s="3"/>
      <c r="D21" s="2" t="s">
        <v>28</v>
      </c>
      <c r="E21" s="3">
        <v>35943</v>
      </c>
      <c r="G21" s="2" t="s">
        <v>28</v>
      </c>
      <c r="H21" s="3">
        <v>41349</v>
      </c>
      <c r="J21" s="2" t="s">
        <v>25</v>
      </c>
      <c r="K21" s="3">
        <v>42321</v>
      </c>
      <c r="M21" s="2" t="s">
        <v>25</v>
      </c>
      <c r="N21" s="3">
        <v>42639</v>
      </c>
      <c r="Q21" s="2" t="s">
        <v>33</v>
      </c>
      <c r="R21" s="12">
        <v>38.299999999999997</v>
      </c>
      <c r="T21" s="2" t="s">
        <v>33</v>
      </c>
      <c r="U21" s="11">
        <v>21.41</v>
      </c>
    </row>
    <row r="22" spans="1:21">
      <c r="A22" s="2" t="s">
        <v>31</v>
      </c>
      <c r="B22" s="3">
        <v>33080</v>
      </c>
      <c r="C22" s="3"/>
      <c r="D22" s="2" t="s">
        <v>7</v>
      </c>
      <c r="E22" s="3">
        <v>35448</v>
      </c>
      <c r="G22" s="2" t="s">
        <v>33</v>
      </c>
      <c r="H22" s="3">
        <v>39645</v>
      </c>
      <c r="J22" s="2" t="s">
        <v>31</v>
      </c>
      <c r="K22" s="3">
        <v>41845</v>
      </c>
      <c r="M22" s="2" t="s">
        <v>33</v>
      </c>
      <c r="N22" s="3">
        <v>41118</v>
      </c>
      <c r="Q22" s="2" t="s">
        <v>35</v>
      </c>
      <c r="R22" s="12">
        <v>36.47</v>
      </c>
      <c r="T22" s="2" t="s">
        <v>34</v>
      </c>
      <c r="U22" s="11">
        <v>13.22</v>
      </c>
    </row>
    <row r="23" spans="1:21">
      <c r="A23" s="2" t="s">
        <v>33</v>
      </c>
      <c r="B23" s="3">
        <v>29730</v>
      </c>
      <c r="C23" s="3"/>
      <c r="D23" s="2" t="s">
        <v>20</v>
      </c>
      <c r="E23" s="3">
        <v>34837</v>
      </c>
      <c r="G23" s="2" t="s">
        <v>25</v>
      </c>
      <c r="H23" s="3">
        <v>37849</v>
      </c>
      <c r="J23" s="2" t="s">
        <v>26</v>
      </c>
      <c r="K23" s="3">
        <v>41314</v>
      </c>
      <c r="M23" s="2" t="s">
        <v>19</v>
      </c>
      <c r="N23" s="3">
        <v>40933</v>
      </c>
      <c r="Q23" s="2" t="s">
        <v>37</v>
      </c>
      <c r="R23" s="12">
        <v>34.299999999999997</v>
      </c>
      <c r="T23" s="2" t="s">
        <v>25</v>
      </c>
      <c r="U23" s="11">
        <v>12.15</v>
      </c>
    </row>
    <row r="24" spans="1:21">
      <c r="A24" s="2" t="s">
        <v>7</v>
      </c>
      <c r="B24" s="3">
        <v>27508</v>
      </c>
      <c r="C24" s="3"/>
      <c r="D24" s="2" t="s">
        <v>11</v>
      </c>
      <c r="E24" s="3">
        <v>33581</v>
      </c>
      <c r="G24" s="2" t="s">
        <v>20</v>
      </c>
      <c r="H24" s="3">
        <v>35971</v>
      </c>
      <c r="J24" s="2" t="s">
        <v>33</v>
      </c>
      <c r="K24" s="3">
        <v>39344</v>
      </c>
      <c r="M24" s="2" t="s">
        <v>15</v>
      </c>
      <c r="N24" s="3">
        <v>40676</v>
      </c>
      <c r="Q24" s="2" t="s">
        <v>31</v>
      </c>
      <c r="R24" s="12">
        <v>22.76</v>
      </c>
      <c r="T24" s="2" t="s">
        <v>26</v>
      </c>
      <c r="U24" s="11">
        <v>10.74</v>
      </c>
    </row>
    <row r="25" spans="1:21">
      <c r="A25" s="2" t="s">
        <v>26</v>
      </c>
      <c r="B25" s="3">
        <v>25435</v>
      </c>
      <c r="C25" s="3"/>
      <c r="D25" s="2" t="s">
        <v>29</v>
      </c>
      <c r="E25" s="3">
        <v>33388</v>
      </c>
      <c r="G25" s="2" t="s">
        <v>26</v>
      </c>
      <c r="H25" s="3">
        <v>35659</v>
      </c>
      <c r="J25" s="2" t="s">
        <v>15</v>
      </c>
      <c r="K25" s="3">
        <v>32873</v>
      </c>
      <c r="M25" s="2" t="s">
        <v>31</v>
      </c>
      <c r="N25" s="3">
        <v>40608</v>
      </c>
      <c r="Q25" s="2" t="s">
        <v>17</v>
      </c>
      <c r="R25" s="12">
        <v>-11.6</v>
      </c>
      <c r="T25" s="2" t="s">
        <v>17</v>
      </c>
      <c r="U25" s="11">
        <v>8.68</v>
      </c>
    </row>
    <row r="26" spans="1:21">
      <c r="A26" s="2" t="s">
        <v>24</v>
      </c>
      <c r="B26" s="3">
        <v>25284</v>
      </c>
      <c r="C26" s="3"/>
      <c r="D26" s="2" t="s">
        <v>14</v>
      </c>
      <c r="E26" s="3">
        <v>32497</v>
      </c>
      <c r="G26" s="2" t="s">
        <v>31</v>
      </c>
      <c r="H26" s="3">
        <v>32119</v>
      </c>
      <c r="J26" s="2" t="s">
        <v>28</v>
      </c>
      <c r="K26" s="3">
        <v>28875</v>
      </c>
      <c r="M26" s="2" t="s">
        <v>26</v>
      </c>
      <c r="N26" s="3">
        <v>40279</v>
      </c>
      <c r="Q26" s="2" t="s">
        <v>36</v>
      </c>
      <c r="R26" s="12">
        <v>-12.1</v>
      </c>
      <c r="T26" s="2" t="s">
        <v>32</v>
      </c>
      <c r="U26" s="11">
        <v>-0.04</v>
      </c>
    </row>
    <row r="27" spans="1:21">
      <c r="A27" s="2" t="s">
        <v>34</v>
      </c>
      <c r="B27" s="3">
        <v>25127</v>
      </c>
      <c r="C27" s="3"/>
      <c r="D27" s="2" t="s">
        <v>31</v>
      </c>
      <c r="E27" s="3">
        <v>31645</v>
      </c>
      <c r="G27" s="2" t="s">
        <v>19</v>
      </c>
      <c r="H27" s="3">
        <v>26219</v>
      </c>
      <c r="J27" s="2" t="s">
        <v>19</v>
      </c>
      <c r="K27" s="3">
        <v>28823</v>
      </c>
      <c r="M27" s="2" t="s">
        <v>20</v>
      </c>
      <c r="N27" s="3">
        <v>27129</v>
      </c>
      <c r="Q27" s="2" t="s">
        <v>25</v>
      </c>
      <c r="R27" s="12">
        <v>-15.31</v>
      </c>
      <c r="T27" s="2" t="s">
        <v>35</v>
      </c>
      <c r="U27" s="11">
        <v>-0.27</v>
      </c>
    </row>
    <row r="28" spans="1:21">
      <c r="A28" s="2" t="s">
        <v>11</v>
      </c>
      <c r="B28" s="3">
        <v>22995</v>
      </c>
      <c r="C28" s="3"/>
      <c r="D28" s="2" t="s">
        <v>26</v>
      </c>
      <c r="E28" s="3">
        <v>26228</v>
      </c>
      <c r="G28" s="2" t="s">
        <v>15</v>
      </c>
      <c r="H28" s="3">
        <v>22597</v>
      </c>
      <c r="J28" s="2" t="s">
        <v>20</v>
      </c>
      <c r="K28" s="3">
        <v>28276</v>
      </c>
      <c r="M28" s="2" t="s">
        <v>28</v>
      </c>
      <c r="N28" s="3">
        <v>26410</v>
      </c>
      <c r="Q28" s="2" t="s">
        <v>34</v>
      </c>
      <c r="R28" s="12">
        <v>-18.36</v>
      </c>
      <c r="T28" s="2" t="s">
        <v>36</v>
      </c>
      <c r="U28" s="11">
        <v>-4.97</v>
      </c>
    </row>
    <row r="29" spans="1:21">
      <c r="A29" s="2" t="s">
        <v>32</v>
      </c>
      <c r="B29" s="3">
        <v>22612</v>
      </c>
      <c r="C29" s="3"/>
      <c r="D29" s="2" t="s">
        <v>32</v>
      </c>
      <c r="E29" s="3">
        <v>22139</v>
      </c>
      <c r="G29" s="2" t="s">
        <v>34</v>
      </c>
      <c r="H29" s="3">
        <v>20643</v>
      </c>
      <c r="J29" s="2" t="s">
        <v>34</v>
      </c>
      <c r="K29" s="3">
        <v>21528</v>
      </c>
      <c r="M29" s="2" t="s">
        <v>34</v>
      </c>
      <c r="N29" s="3">
        <v>20513</v>
      </c>
      <c r="Q29" s="2" t="s">
        <v>20</v>
      </c>
      <c r="R29" s="12">
        <v>-20.100000000000001</v>
      </c>
      <c r="T29" s="2" t="s">
        <v>22</v>
      </c>
      <c r="U29" s="11">
        <v>-8.0399999999999991</v>
      </c>
    </row>
    <row r="30" spans="1:21">
      <c r="A30" s="2" t="s">
        <v>14</v>
      </c>
      <c r="B30" s="3">
        <v>18686</v>
      </c>
      <c r="C30" s="3"/>
      <c r="D30" s="2" t="s">
        <v>19</v>
      </c>
      <c r="E30" s="3">
        <v>19510</v>
      </c>
      <c r="G30" s="2" t="s">
        <v>21</v>
      </c>
      <c r="H30" s="3">
        <v>20445</v>
      </c>
      <c r="J30" s="2" t="s">
        <v>32</v>
      </c>
      <c r="K30" s="3">
        <v>15676</v>
      </c>
      <c r="M30" s="2" t="s">
        <v>32</v>
      </c>
      <c r="N30" s="3">
        <v>16615</v>
      </c>
      <c r="Q30" s="2" t="s">
        <v>21</v>
      </c>
      <c r="R30" s="12">
        <v>-23.29</v>
      </c>
      <c r="T30" s="2" t="s">
        <v>24</v>
      </c>
      <c r="U30" s="11">
        <v>-10.84</v>
      </c>
    </row>
    <row r="31" spans="1:21">
      <c r="A31" s="2" t="s">
        <v>21</v>
      </c>
      <c r="B31" s="3">
        <v>16982</v>
      </c>
      <c r="C31" s="3"/>
      <c r="D31" s="2" t="s">
        <v>21</v>
      </c>
      <c r="E31" s="3">
        <v>19316</v>
      </c>
      <c r="G31" s="2" t="s">
        <v>32</v>
      </c>
      <c r="H31" s="3">
        <v>19154</v>
      </c>
      <c r="J31" s="2" t="s">
        <v>29</v>
      </c>
      <c r="K31" s="3">
        <v>14065</v>
      </c>
      <c r="M31" s="2" t="s">
        <v>37</v>
      </c>
      <c r="N31" s="3">
        <v>13905</v>
      </c>
      <c r="Q31" s="2" t="s">
        <v>32</v>
      </c>
      <c r="R31" s="12">
        <v>-26.52</v>
      </c>
      <c r="T31" s="2" t="s">
        <v>27</v>
      </c>
      <c r="U31" s="11">
        <v>-12.74</v>
      </c>
    </row>
    <row r="32" spans="1:21">
      <c r="A32" s="2" t="s">
        <v>19</v>
      </c>
      <c r="B32" s="3">
        <v>14158</v>
      </c>
      <c r="C32" s="3"/>
      <c r="D32" s="2" t="s">
        <v>15</v>
      </c>
      <c r="E32" s="3">
        <v>15898</v>
      </c>
      <c r="G32" s="2" t="s">
        <v>29</v>
      </c>
      <c r="H32" s="3">
        <v>16719</v>
      </c>
      <c r="J32" s="2" t="s">
        <v>24</v>
      </c>
      <c r="K32" s="3">
        <v>13883</v>
      </c>
      <c r="M32" s="2" t="s">
        <v>29</v>
      </c>
      <c r="N32" s="3">
        <v>13631</v>
      </c>
      <c r="Q32" s="2" t="s">
        <v>22</v>
      </c>
      <c r="R32" s="12">
        <v>-28.68</v>
      </c>
      <c r="T32" s="2" t="s">
        <v>37</v>
      </c>
      <c r="U32" s="11">
        <v>-15</v>
      </c>
    </row>
    <row r="33" spans="1:21">
      <c r="A33" s="2" t="s">
        <v>30</v>
      </c>
      <c r="B33" s="3">
        <v>13222</v>
      </c>
      <c r="C33" s="3"/>
      <c r="D33" s="2" t="s">
        <v>24</v>
      </c>
      <c r="E33" s="3">
        <v>15865</v>
      </c>
      <c r="G33" s="2" t="s">
        <v>37</v>
      </c>
      <c r="H33" s="3">
        <v>16221</v>
      </c>
      <c r="J33" s="2" t="s">
        <v>37</v>
      </c>
      <c r="K33" s="3">
        <v>13806</v>
      </c>
      <c r="M33" s="2" t="s">
        <v>21</v>
      </c>
      <c r="N33" s="3">
        <v>13027</v>
      </c>
      <c r="Q33" s="2" t="s">
        <v>28</v>
      </c>
      <c r="R33" s="12">
        <v>-30.13</v>
      </c>
      <c r="T33" s="2" t="s">
        <v>30</v>
      </c>
      <c r="U33" s="11">
        <v>-23.06</v>
      </c>
    </row>
    <row r="34" spans="1:21">
      <c r="A34" s="2" t="s">
        <v>15</v>
      </c>
      <c r="B34" s="3">
        <v>13168</v>
      </c>
      <c r="C34" s="3"/>
      <c r="D34" s="2" t="s">
        <v>30</v>
      </c>
      <c r="E34" s="3">
        <v>11487</v>
      </c>
      <c r="G34" s="2" t="s">
        <v>24</v>
      </c>
      <c r="H34" s="3">
        <v>15329</v>
      </c>
      <c r="J34" s="2" t="s">
        <v>21</v>
      </c>
      <c r="K34" s="3">
        <v>13743</v>
      </c>
      <c r="M34" s="2" t="s">
        <v>24</v>
      </c>
      <c r="N34" s="3">
        <v>13022</v>
      </c>
      <c r="Q34" s="2" t="s">
        <v>27</v>
      </c>
      <c r="R34" s="12">
        <v>-32.770000000000003</v>
      </c>
      <c r="T34" s="2" t="s">
        <v>29</v>
      </c>
      <c r="U34" s="11">
        <v>-24.9</v>
      </c>
    </row>
    <row r="35" spans="1:21">
      <c r="A35" s="2" t="s">
        <v>27</v>
      </c>
      <c r="B35" s="3">
        <v>12573</v>
      </c>
      <c r="C35" s="3"/>
      <c r="D35" s="2" t="s">
        <v>27</v>
      </c>
      <c r="E35" s="3">
        <v>10284</v>
      </c>
      <c r="G35" s="2" t="s">
        <v>27</v>
      </c>
      <c r="H35" s="3">
        <v>12081</v>
      </c>
      <c r="J35" s="2" t="s">
        <v>30</v>
      </c>
      <c r="K35" s="3">
        <v>8455</v>
      </c>
      <c r="M35" s="2" t="s">
        <v>27</v>
      </c>
      <c r="N35" s="3">
        <v>8453</v>
      </c>
      <c r="Q35" s="2" t="s">
        <v>30</v>
      </c>
      <c r="R35" s="12">
        <v>-45.76</v>
      </c>
      <c r="T35" s="2" t="s">
        <v>28</v>
      </c>
      <c r="U35" s="11">
        <v>-32.72</v>
      </c>
    </row>
    <row r="36" spans="1:21">
      <c r="A36" s="2" t="s">
        <v>37</v>
      </c>
      <c r="B36" s="3">
        <v>10354</v>
      </c>
      <c r="C36" s="3"/>
      <c r="D36" s="2" t="s">
        <v>37</v>
      </c>
      <c r="E36" s="3">
        <v>9671</v>
      </c>
      <c r="G36" s="2" t="s">
        <v>30</v>
      </c>
      <c r="H36" s="3">
        <v>9414</v>
      </c>
      <c r="J36" s="2" t="s">
        <v>36</v>
      </c>
      <c r="K36" s="3">
        <v>6170</v>
      </c>
      <c r="M36" s="2" t="s">
        <v>30</v>
      </c>
      <c r="N36" s="3">
        <v>7172</v>
      </c>
      <c r="Q36" s="2" t="s">
        <v>24</v>
      </c>
      <c r="R36" s="12">
        <v>-48.5</v>
      </c>
      <c r="T36" s="2" t="s">
        <v>20</v>
      </c>
      <c r="U36" s="11">
        <v>-32.82</v>
      </c>
    </row>
    <row r="37" spans="1:21">
      <c r="A37" s="2" t="s">
        <v>36</v>
      </c>
      <c r="B37" s="3">
        <v>6850</v>
      </c>
      <c r="C37" s="3"/>
      <c r="D37" s="2" t="s">
        <v>36</v>
      </c>
      <c r="E37" s="3">
        <v>6283</v>
      </c>
      <c r="G37" s="2" t="s">
        <v>36</v>
      </c>
      <c r="H37" s="3">
        <v>6445</v>
      </c>
      <c r="J37" s="2" t="s">
        <v>27</v>
      </c>
      <c r="K37" s="3">
        <v>4771</v>
      </c>
      <c r="M37" s="2" t="s">
        <v>36</v>
      </c>
      <c r="N37" s="3">
        <v>6021</v>
      </c>
      <c r="Q37" s="2" t="s">
        <v>29</v>
      </c>
      <c r="R37" s="12">
        <v>-62.83</v>
      </c>
      <c r="T37" s="2" t="s">
        <v>21</v>
      </c>
      <c r="U37" s="11">
        <v>-39.049999999999997</v>
      </c>
    </row>
  </sheetData>
  <sortState ref="T2:U37">
    <sortCondition descending="1" ref="U2"/>
  </sortState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2:W516"/>
  <sheetViews>
    <sheetView topLeftCell="K383" workbookViewId="0">
      <selection activeCell="W28" sqref="W28"/>
    </sheetView>
  </sheetViews>
  <sheetFormatPr defaultRowHeight="15"/>
  <cols>
    <col min="1" max="1" width="27.42578125" customWidth="1"/>
    <col min="22" max="22" width="27.42578125" customWidth="1"/>
  </cols>
  <sheetData>
    <row r="2" spans="1:23">
      <c r="A2" t="s">
        <v>516</v>
      </c>
      <c r="V2" t="s">
        <v>516</v>
      </c>
    </row>
    <row r="3" spans="1:23">
      <c r="A3" s="66" t="s">
        <v>45</v>
      </c>
      <c r="B3" s="68" t="s">
        <v>1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70"/>
      <c r="V3" s="66" t="s">
        <v>45</v>
      </c>
    </row>
    <row r="4" spans="1:23">
      <c r="A4" s="67"/>
      <c r="B4" s="1">
        <v>1990</v>
      </c>
      <c r="C4" s="1">
        <v>1991</v>
      </c>
      <c r="D4" s="1">
        <v>1992</v>
      </c>
      <c r="E4" s="1">
        <v>1993</v>
      </c>
      <c r="F4" s="1">
        <v>1994</v>
      </c>
      <c r="G4" s="1">
        <v>1995</v>
      </c>
      <c r="H4" s="1">
        <v>1996</v>
      </c>
      <c r="I4" s="1">
        <v>1997</v>
      </c>
      <c r="J4" s="1">
        <v>1998</v>
      </c>
      <c r="K4" s="1">
        <v>1999</v>
      </c>
      <c r="L4" s="1">
        <v>2000</v>
      </c>
      <c r="M4" s="1">
        <v>2001</v>
      </c>
      <c r="N4" s="1">
        <v>2002</v>
      </c>
      <c r="O4" s="1">
        <v>2003</v>
      </c>
      <c r="P4" s="1">
        <v>2004</v>
      </c>
      <c r="Q4" s="1">
        <v>2005</v>
      </c>
      <c r="R4" s="1">
        <v>2006</v>
      </c>
      <c r="S4" s="1">
        <v>2007</v>
      </c>
      <c r="T4" t="s">
        <v>517</v>
      </c>
      <c r="U4" s="21" t="s">
        <v>518</v>
      </c>
      <c r="V4" s="67"/>
    </row>
    <row r="5" spans="1:23">
      <c r="A5" s="2" t="s">
        <v>2</v>
      </c>
      <c r="B5" s="3">
        <v>1451797</v>
      </c>
      <c r="C5" s="3">
        <v>1488140</v>
      </c>
      <c r="D5" s="3">
        <v>1600469</v>
      </c>
      <c r="E5" s="3">
        <v>1586462</v>
      </c>
      <c r="F5" s="3">
        <v>1626215</v>
      </c>
      <c r="G5" s="3">
        <v>1710677</v>
      </c>
      <c r="H5" s="3">
        <v>1860984</v>
      </c>
      <c r="I5" s="3">
        <v>1913125</v>
      </c>
      <c r="J5" s="3">
        <v>1914556</v>
      </c>
      <c r="K5" s="3">
        <v>1974663</v>
      </c>
      <c r="L5" s="3">
        <v>2102018</v>
      </c>
      <c r="M5" s="3">
        <v>2222054</v>
      </c>
      <c r="N5" s="3">
        <v>2329607</v>
      </c>
      <c r="O5" s="3">
        <v>2305758</v>
      </c>
      <c r="P5" s="3">
        <v>2364936</v>
      </c>
      <c r="Q5" s="3">
        <v>2467630</v>
      </c>
      <c r="R5" s="3">
        <v>2625132</v>
      </c>
      <c r="S5" s="3">
        <v>2943684</v>
      </c>
      <c r="T5" s="20">
        <f t="shared" ref="T5:T68" si="0">((S5/N5)-1)*100</f>
        <v>26.359682126641971</v>
      </c>
      <c r="U5" s="22">
        <v>26.36</v>
      </c>
      <c r="V5" s="2" t="s">
        <v>2</v>
      </c>
    </row>
    <row r="6" spans="1:23">
      <c r="A6" s="2" t="s">
        <v>223</v>
      </c>
      <c r="B6" s="19" t="s">
        <v>47</v>
      </c>
      <c r="C6" s="19" t="s">
        <v>47</v>
      </c>
      <c r="D6" s="19" t="s">
        <v>47</v>
      </c>
      <c r="E6" s="19">
        <v>1</v>
      </c>
      <c r="F6" s="19">
        <v>103</v>
      </c>
      <c r="G6" s="19">
        <v>149</v>
      </c>
      <c r="H6" s="19">
        <v>823</v>
      </c>
      <c r="I6" s="3">
        <v>1008</v>
      </c>
      <c r="J6" s="19">
        <v>946</v>
      </c>
      <c r="K6" s="19">
        <v>974</v>
      </c>
      <c r="L6" s="19">
        <v>990</v>
      </c>
      <c r="M6" s="3">
        <v>1029</v>
      </c>
      <c r="N6" s="3">
        <v>1057</v>
      </c>
      <c r="O6" s="3">
        <v>1154</v>
      </c>
      <c r="P6" s="19">
        <v>464</v>
      </c>
      <c r="Q6" s="19">
        <v>467</v>
      </c>
      <c r="R6" s="19">
        <v>467</v>
      </c>
      <c r="S6" s="19" t="s">
        <v>47</v>
      </c>
      <c r="T6" s="20" t="e">
        <f t="shared" si="0"/>
        <v>#VALUE!</v>
      </c>
      <c r="U6" s="54"/>
      <c r="V6" s="2" t="s">
        <v>223</v>
      </c>
    </row>
    <row r="7" spans="1:23">
      <c r="A7" s="2" t="s">
        <v>348</v>
      </c>
      <c r="B7" s="19" t="s">
        <v>47</v>
      </c>
      <c r="C7" s="19" t="s">
        <v>47</v>
      </c>
      <c r="D7" s="19" t="s">
        <v>47</v>
      </c>
      <c r="E7" s="19" t="s">
        <v>47</v>
      </c>
      <c r="F7" s="19" t="s">
        <v>47</v>
      </c>
      <c r="G7" s="19" t="s">
        <v>47</v>
      </c>
      <c r="H7" s="19" t="s">
        <v>47</v>
      </c>
      <c r="I7" s="19" t="s">
        <v>47</v>
      </c>
      <c r="J7" s="19" t="s">
        <v>47</v>
      </c>
      <c r="K7" s="19" t="s">
        <v>47</v>
      </c>
      <c r="L7" s="19" t="s">
        <v>47</v>
      </c>
      <c r="M7" s="3">
        <v>2184</v>
      </c>
      <c r="N7" s="19" t="s">
        <v>47</v>
      </c>
      <c r="O7" s="19" t="s">
        <v>47</v>
      </c>
      <c r="P7" s="19" t="s">
        <v>47</v>
      </c>
      <c r="Q7" s="19" t="s">
        <v>47</v>
      </c>
      <c r="R7" s="19" t="s">
        <v>47</v>
      </c>
      <c r="S7" s="19" t="s">
        <v>47</v>
      </c>
      <c r="T7" s="20" t="e">
        <f t="shared" si="0"/>
        <v>#VALUE!</v>
      </c>
      <c r="V7" s="2" t="s">
        <v>348</v>
      </c>
    </row>
    <row r="8" spans="1:23">
      <c r="A8" s="2" t="s">
        <v>279</v>
      </c>
      <c r="B8" s="3">
        <v>6872</v>
      </c>
      <c r="C8" s="3">
        <v>7011</v>
      </c>
      <c r="D8" s="3">
        <v>7151</v>
      </c>
      <c r="E8" s="3">
        <v>6299</v>
      </c>
      <c r="F8" s="3">
        <v>6265</v>
      </c>
      <c r="G8" s="3">
        <v>8988</v>
      </c>
      <c r="H8" s="3">
        <v>16155</v>
      </c>
      <c r="I8" s="3">
        <v>14814</v>
      </c>
      <c r="J8" s="3">
        <v>15648</v>
      </c>
      <c r="K8" s="3">
        <v>18762</v>
      </c>
      <c r="L8" s="3">
        <v>19358</v>
      </c>
      <c r="M8" s="3">
        <v>20750</v>
      </c>
      <c r="N8" s="3">
        <v>31906</v>
      </c>
      <c r="O8" s="3">
        <v>33825</v>
      </c>
      <c r="P8" s="3">
        <v>32796</v>
      </c>
      <c r="Q8" s="3">
        <v>39046</v>
      </c>
      <c r="R8" s="3">
        <v>39034</v>
      </c>
      <c r="S8" s="3">
        <v>46574</v>
      </c>
      <c r="T8" s="20">
        <f t="shared" si="0"/>
        <v>45.97254434902527</v>
      </c>
      <c r="V8" s="55" t="s">
        <v>279</v>
      </c>
      <c r="W8">
        <v>1</v>
      </c>
    </row>
    <row r="9" spans="1:23">
      <c r="A9" s="2" t="s">
        <v>134</v>
      </c>
      <c r="B9" s="3">
        <v>11452</v>
      </c>
      <c r="C9" s="3">
        <v>10784</v>
      </c>
      <c r="D9" s="3">
        <v>12687</v>
      </c>
      <c r="E9" s="3">
        <v>12521</v>
      </c>
      <c r="F9" s="3">
        <v>12897</v>
      </c>
      <c r="G9" s="3">
        <v>2540</v>
      </c>
      <c r="H9" s="3">
        <v>14509</v>
      </c>
      <c r="I9" s="3">
        <v>13975</v>
      </c>
      <c r="J9" s="3">
        <v>14137</v>
      </c>
      <c r="K9" s="3">
        <v>14295</v>
      </c>
      <c r="L9" s="3">
        <v>15110</v>
      </c>
      <c r="M9" s="3">
        <v>21406</v>
      </c>
      <c r="N9" s="3">
        <v>21863</v>
      </c>
      <c r="O9" s="3">
        <v>20700</v>
      </c>
      <c r="P9" s="3">
        <v>22010</v>
      </c>
      <c r="Q9" s="3">
        <v>19561</v>
      </c>
      <c r="R9" s="3">
        <v>20538</v>
      </c>
      <c r="S9" s="3">
        <v>36744</v>
      </c>
      <c r="T9" s="20">
        <f t="shared" si="0"/>
        <v>68.064766957874028</v>
      </c>
      <c r="U9" s="11">
        <v>68.06</v>
      </c>
      <c r="V9" s="2" t="s">
        <v>134</v>
      </c>
      <c r="W9">
        <v>2</v>
      </c>
    </row>
    <row r="10" spans="1:23">
      <c r="A10" s="2" t="s">
        <v>402</v>
      </c>
      <c r="B10" s="3">
        <v>12659</v>
      </c>
      <c r="C10" s="3">
        <v>12500</v>
      </c>
      <c r="D10" s="3">
        <v>14250</v>
      </c>
      <c r="E10" s="3">
        <v>15459</v>
      </c>
      <c r="F10" s="3">
        <v>15062</v>
      </c>
      <c r="G10" s="3">
        <v>19572</v>
      </c>
      <c r="H10" s="3">
        <v>21736</v>
      </c>
      <c r="I10" s="3">
        <v>24812</v>
      </c>
      <c r="J10" s="3">
        <v>23668</v>
      </c>
      <c r="K10" s="3">
        <v>25500</v>
      </c>
      <c r="L10" s="3">
        <v>27549</v>
      </c>
      <c r="M10" s="3">
        <v>27495</v>
      </c>
      <c r="N10" s="3">
        <v>27592</v>
      </c>
      <c r="O10" s="3">
        <v>31485</v>
      </c>
      <c r="P10" s="3">
        <v>38433</v>
      </c>
      <c r="Q10" s="3">
        <v>38268</v>
      </c>
      <c r="R10" s="3">
        <v>40449</v>
      </c>
      <c r="S10" s="3">
        <v>36410</v>
      </c>
      <c r="T10" s="20">
        <f t="shared" si="0"/>
        <v>31.958538706871554</v>
      </c>
      <c r="V10" s="2" t="s">
        <v>402</v>
      </c>
      <c r="W10">
        <v>3</v>
      </c>
    </row>
    <row r="11" spans="1:23">
      <c r="A11" s="2" t="s">
        <v>237</v>
      </c>
      <c r="B11" s="3">
        <v>7656</v>
      </c>
      <c r="C11" s="3">
        <v>9485</v>
      </c>
      <c r="D11" s="3">
        <v>13458</v>
      </c>
      <c r="E11" s="3">
        <v>14239</v>
      </c>
      <c r="F11" s="3">
        <v>15731</v>
      </c>
      <c r="G11" s="3">
        <v>17374</v>
      </c>
      <c r="H11" s="3">
        <v>18394</v>
      </c>
      <c r="I11" s="3">
        <v>19985</v>
      </c>
      <c r="J11" s="3">
        <v>19300</v>
      </c>
      <c r="K11" s="3">
        <v>20932</v>
      </c>
      <c r="L11" s="3">
        <v>21550</v>
      </c>
      <c r="M11" s="3">
        <v>21892</v>
      </c>
      <c r="N11" s="3">
        <v>20116</v>
      </c>
      <c r="O11" s="3">
        <v>20012</v>
      </c>
      <c r="P11" s="3">
        <v>23930</v>
      </c>
      <c r="Q11" s="3">
        <v>26818</v>
      </c>
      <c r="R11" s="3">
        <v>27000</v>
      </c>
      <c r="S11" s="3">
        <v>32300</v>
      </c>
      <c r="T11" s="20">
        <f t="shared" si="0"/>
        <v>60.568701531119508</v>
      </c>
      <c r="V11" s="2" t="s">
        <v>237</v>
      </c>
      <c r="W11">
        <v>4</v>
      </c>
    </row>
    <row r="12" spans="1:23">
      <c r="A12" s="2" t="s">
        <v>136</v>
      </c>
      <c r="B12" s="3">
        <v>3278</v>
      </c>
      <c r="C12" s="3">
        <v>4739</v>
      </c>
      <c r="D12" s="3">
        <v>5090</v>
      </c>
      <c r="E12" s="3">
        <v>6300</v>
      </c>
      <c r="F12" s="3">
        <v>6224</v>
      </c>
      <c r="G12" s="3">
        <v>6335</v>
      </c>
      <c r="H12" s="3">
        <v>9189</v>
      </c>
      <c r="I12" s="3">
        <v>8627</v>
      </c>
      <c r="J12" s="3">
        <v>16181</v>
      </c>
      <c r="K12" s="3">
        <v>17161</v>
      </c>
      <c r="L12" s="3">
        <v>16011</v>
      </c>
      <c r="M12" s="3">
        <v>15114</v>
      </c>
      <c r="N12" s="3">
        <v>18060</v>
      </c>
      <c r="O12" s="3">
        <v>15726</v>
      </c>
      <c r="P12" s="3">
        <v>17451</v>
      </c>
      <c r="Q12" s="3">
        <v>19500</v>
      </c>
      <c r="R12" s="3">
        <v>29400</v>
      </c>
      <c r="S12" s="3">
        <v>32266</v>
      </c>
      <c r="T12" s="20">
        <f t="shared" si="0"/>
        <v>78.660022148394248</v>
      </c>
      <c r="U12" s="11">
        <v>78.66</v>
      </c>
      <c r="V12" s="55" t="s">
        <v>136</v>
      </c>
      <c r="W12">
        <v>5</v>
      </c>
    </row>
    <row r="13" spans="1:23">
      <c r="A13" s="2" t="s">
        <v>198</v>
      </c>
      <c r="B13" s="3">
        <v>18373</v>
      </c>
      <c r="C13" s="3">
        <v>20421</v>
      </c>
      <c r="D13" s="3">
        <v>20895</v>
      </c>
      <c r="E13" s="3">
        <v>19443</v>
      </c>
      <c r="F13" s="3">
        <v>17828</v>
      </c>
      <c r="G13" s="3">
        <v>19646</v>
      </c>
      <c r="H13" s="3">
        <v>21600</v>
      </c>
      <c r="I13" s="3">
        <v>22000</v>
      </c>
      <c r="J13" s="3">
        <v>21000</v>
      </c>
      <c r="K13" s="3">
        <v>23000</v>
      </c>
      <c r="L13" s="3">
        <v>23100</v>
      </c>
      <c r="M13" s="3">
        <v>21800</v>
      </c>
      <c r="N13" s="3">
        <v>22245</v>
      </c>
      <c r="O13" s="3">
        <v>23600</v>
      </c>
      <c r="P13" s="3">
        <v>26970</v>
      </c>
      <c r="Q13" s="3">
        <v>21800</v>
      </c>
      <c r="R13" s="3">
        <v>29096</v>
      </c>
      <c r="S13" s="3">
        <v>30766</v>
      </c>
      <c r="T13" s="20">
        <f t="shared" si="0"/>
        <v>38.305237131939762</v>
      </c>
      <c r="V13" s="2" t="s">
        <v>198</v>
      </c>
      <c r="W13">
        <v>6</v>
      </c>
    </row>
    <row r="14" spans="1:23">
      <c r="A14" s="2" t="s">
        <v>421</v>
      </c>
      <c r="B14" s="3">
        <v>17520</v>
      </c>
      <c r="C14" s="3">
        <v>17500</v>
      </c>
      <c r="D14" s="3">
        <v>17300</v>
      </c>
      <c r="E14" s="3">
        <v>15500</v>
      </c>
      <c r="F14" s="3">
        <v>17200</v>
      </c>
      <c r="G14" s="3">
        <v>20600</v>
      </c>
      <c r="H14" s="3">
        <v>26089</v>
      </c>
      <c r="I14" s="3">
        <v>26533</v>
      </c>
      <c r="J14" s="3">
        <v>26658</v>
      </c>
      <c r="K14" s="3">
        <v>27190</v>
      </c>
      <c r="L14" s="3">
        <v>25830</v>
      </c>
      <c r="M14" s="3">
        <v>26535</v>
      </c>
      <c r="N14" s="3">
        <v>29894</v>
      </c>
      <c r="O14" s="3">
        <v>30233</v>
      </c>
      <c r="P14" s="3">
        <v>27691</v>
      </c>
      <c r="Q14" s="3">
        <v>30896</v>
      </c>
      <c r="R14" s="3">
        <v>32379</v>
      </c>
      <c r="S14" s="3">
        <v>29075</v>
      </c>
      <c r="T14" s="20">
        <f t="shared" si="0"/>
        <v>-2.7396802033852974</v>
      </c>
      <c r="V14" s="2" t="s">
        <v>421</v>
      </c>
      <c r="W14">
        <v>7</v>
      </c>
    </row>
    <row r="15" spans="1:23">
      <c r="A15" s="2" t="s">
        <v>327</v>
      </c>
      <c r="B15" s="3">
        <v>9001</v>
      </c>
      <c r="C15" s="3">
        <v>9576</v>
      </c>
      <c r="D15" s="3">
        <v>10495</v>
      </c>
      <c r="E15" s="3">
        <v>6042</v>
      </c>
      <c r="F15" s="3">
        <v>5251</v>
      </c>
      <c r="G15" s="3">
        <v>7186</v>
      </c>
      <c r="H15" s="3">
        <v>6494</v>
      </c>
      <c r="I15" s="3">
        <v>7038</v>
      </c>
      <c r="J15" s="3">
        <v>6734</v>
      </c>
      <c r="K15" s="3">
        <v>8721</v>
      </c>
      <c r="L15" s="3">
        <v>9662</v>
      </c>
      <c r="M15" s="3">
        <v>8165</v>
      </c>
      <c r="N15" s="3">
        <v>7424</v>
      </c>
      <c r="O15" s="3">
        <v>8930</v>
      </c>
      <c r="P15" s="3">
        <v>7690</v>
      </c>
      <c r="Q15" s="3">
        <v>8928</v>
      </c>
      <c r="R15" s="3">
        <v>12122</v>
      </c>
      <c r="S15" s="3">
        <v>26460</v>
      </c>
      <c r="T15" s="20">
        <f t="shared" si="0"/>
        <v>256.41163793103448</v>
      </c>
      <c r="V15" s="2" t="s">
        <v>327</v>
      </c>
      <c r="W15">
        <v>8</v>
      </c>
    </row>
    <row r="16" spans="1:23">
      <c r="A16" s="2" t="s">
        <v>163</v>
      </c>
      <c r="B16" s="3">
        <v>9686</v>
      </c>
      <c r="C16" s="3">
        <v>10731</v>
      </c>
      <c r="D16" s="3">
        <v>12470</v>
      </c>
      <c r="E16" s="3">
        <v>12686</v>
      </c>
      <c r="F16" s="3">
        <v>12812</v>
      </c>
      <c r="G16" s="3">
        <v>13167</v>
      </c>
      <c r="H16" s="3">
        <v>16674</v>
      </c>
      <c r="I16" s="3">
        <v>16888</v>
      </c>
      <c r="J16" s="3">
        <v>17250</v>
      </c>
      <c r="K16" s="3">
        <v>18975</v>
      </c>
      <c r="L16" s="3">
        <v>21850</v>
      </c>
      <c r="M16" s="3">
        <v>35991</v>
      </c>
      <c r="N16" s="3">
        <v>31248</v>
      </c>
      <c r="O16" s="3">
        <v>29258</v>
      </c>
      <c r="P16" s="3">
        <v>28600</v>
      </c>
      <c r="Q16" s="3">
        <v>30000</v>
      </c>
      <c r="R16" s="3">
        <v>33000</v>
      </c>
      <c r="S16" s="3">
        <v>26450</v>
      </c>
      <c r="T16" s="20">
        <f t="shared" si="0"/>
        <v>-15.354582693292373</v>
      </c>
      <c r="U16" s="11">
        <v>-15.35</v>
      </c>
      <c r="V16" s="2" t="s">
        <v>163</v>
      </c>
      <c r="W16">
        <v>9</v>
      </c>
    </row>
    <row r="17" spans="1:23">
      <c r="A17" s="2" t="s">
        <v>468</v>
      </c>
      <c r="B17" s="3">
        <v>19395</v>
      </c>
      <c r="C17" s="3">
        <v>19017</v>
      </c>
      <c r="D17" s="3">
        <v>19518</v>
      </c>
      <c r="E17" s="3">
        <v>20017</v>
      </c>
      <c r="F17" s="3">
        <v>21000</v>
      </c>
      <c r="G17" s="3">
        <v>18037</v>
      </c>
      <c r="H17" s="3">
        <v>20468</v>
      </c>
      <c r="I17" s="3">
        <v>21200</v>
      </c>
      <c r="J17" s="3">
        <v>21250</v>
      </c>
      <c r="K17" s="3">
        <v>25000</v>
      </c>
      <c r="L17" s="3">
        <v>24200</v>
      </c>
      <c r="M17" s="3">
        <v>16800</v>
      </c>
      <c r="N17" s="3">
        <v>16723</v>
      </c>
      <c r="O17" s="3">
        <v>19100</v>
      </c>
      <c r="P17" s="3">
        <v>20870</v>
      </c>
      <c r="Q17" s="3">
        <v>20770</v>
      </c>
      <c r="R17" s="3">
        <v>22913</v>
      </c>
      <c r="S17" s="3">
        <v>25371</v>
      </c>
      <c r="T17" s="20">
        <f t="shared" si="0"/>
        <v>51.713209352388922</v>
      </c>
      <c r="V17" s="2" t="s">
        <v>468</v>
      </c>
      <c r="W17">
        <v>10</v>
      </c>
    </row>
    <row r="18" spans="1:23">
      <c r="A18" s="2" t="s">
        <v>10</v>
      </c>
      <c r="B18" s="3">
        <v>14393</v>
      </c>
      <c r="C18" s="3">
        <v>13685</v>
      </c>
      <c r="D18" s="3">
        <v>13080</v>
      </c>
      <c r="E18" s="3">
        <v>10987</v>
      </c>
      <c r="F18" s="3">
        <v>16684</v>
      </c>
      <c r="G18" s="3">
        <v>16979</v>
      </c>
      <c r="H18" s="3">
        <v>22000</v>
      </c>
      <c r="I18" s="3">
        <v>22000</v>
      </c>
      <c r="J18" s="3">
        <v>21500</v>
      </c>
      <c r="K18" s="3">
        <v>23000</v>
      </c>
      <c r="L18" s="3">
        <v>25000</v>
      </c>
      <c r="M18" s="3">
        <v>22000</v>
      </c>
      <c r="N18" s="3">
        <v>20000</v>
      </c>
      <c r="O18" s="3">
        <v>18000</v>
      </c>
      <c r="P18" s="3">
        <v>18500</v>
      </c>
      <c r="Q18" s="3">
        <v>19800</v>
      </c>
      <c r="R18" s="3">
        <v>29000</v>
      </c>
      <c r="S18" s="3">
        <v>25000</v>
      </c>
      <c r="T18" s="20">
        <f t="shared" si="0"/>
        <v>25</v>
      </c>
      <c r="V18" s="2" t="s">
        <v>10</v>
      </c>
      <c r="W18">
        <v>11</v>
      </c>
    </row>
    <row r="19" spans="1:23">
      <c r="A19" s="2" t="s">
        <v>508</v>
      </c>
      <c r="B19" s="3">
        <v>1781</v>
      </c>
      <c r="C19" s="3">
        <v>2167</v>
      </c>
      <c r="D19" s="3">
        <v>1983</v>
      </c>
      <c r="E19" s="3">
        <v>1727</v>
      </c>
      <c r="F19" s="3">
        <v>2040</v>
      </c>
      <c r="G19" s="3">
        <v>2448</v>
      </c>
      <c r="H19" s="3">
        <v>6390</v>
      </c>
      <c r="I19" s="3">
        <v>5955</v>
      </c>
      <c r="J19" s="3">
        <v>7269</v>
      </c>
      <c r="K19" s="3">
        <v>9990</v>
      </c>
      <c r="L19" s="3">
        <v>12782</v>
      </c>
      <c r="M19" s="3">
        <v>10962</v>
      </c>
      <c r="N19" s="3">
        <v>13543</v>
      </c>
      <c r="O19" s="3">
        <v>13090</v>
      </c>
      <c r="P19" s="3">
        <v>13935</v>
      </c>
      <c r="Q19" s="3">
        <v>16064</v>
      </c>
      <c r="R19" s="3">
        <v>20853</v>
      </c>
      <c r="S19" s="3">
        <v>24854</v>
      </c>
      <c r="T19" s="20">
        <f t="shared" si="0"/>
        <v>83.519161190282801</v>
      </c>
      <c r="V19" s="55" t="s">
        <v>508</v>
      </c>
      <c r="W19">
        <v>12</v>
      </c>
    </row>
    <row r="20" spans="1:23">
      <c r="A20" s="2" t="s">
        <v>46</v>
      </c>
      <c r="B20" s="19" t="s">
        <v>47</v>
      </c>
      <c r="C20" s="19" t="s">
        <v>47</v>
      </c>
      <c r="D20" s="19" t="s">
        <v>47</v>
      </c>
      <c r="E20" s="19" t="s">
        <v>47</v>
      </c>
      <c r="F20" s="19" t="s">
        <v>47</v>
      </c>
      <c r="G20" s="19" t="s">
        <v>47</v>
      </c>
      <c r="H20" s="19" t="s">
        <v>47</v>
      </c>
      <c r="I20" s="19" t="s">
        <v>47</v>
      </c>
      <c r="J20" s="19" t="s">
        <v>47</v>
      </c>
      <c r="K20" s="19" t="s">
        <v>47</v>
      </c>
      <c r="L20" s="19" t="s">
        <v>47</v>
      </c>
      <c r="M20" s="3">
        <v>23494</v>
      </c>
      <c r="N20" s="3">
        <v>24737</v>
      </c>
      <c r="O20" s="3">
        <v>23477</v>
      </c>
      <c r="P20" s="3">
        <v>22938</v>
      </c>
      <c r="Q20" s="3">
        <v>23010</v>
      </c>
      <c r="R20" s="3">
        <v>23920</v>
      </c>
      <c r="S20" s="3">
        <v>23922</v>
      </c>
      <c r="T20" s="20">
        <f t="shared" si="0"/>
        <v>-3.2946598213202893</v>
      </c>
      <c r="U20" s="53">
        <v>-3.29</v>
      </c>
      <c r="V20" s="2" t="s">
        <v>46</v>
      </c>
      <c r="W20">
        <v>13</v>
      </c>
    </row>
    <row r="21" spans="1:23">
      <c r="A21" s="2" t="s">
        <v>67</v>
      </c>
      <c r="B21" s="3">
        <v>14833</v>
      </c>
      <c r="C21" s="3">
        <v>15470</v>
      </c>
      <c r="D21" s="3">
        <v>15594</v>
      </c>
      <c r="E21" s="3">
        <v>13728</v>
      </c>
      <c r="F21" s="3">
        <v>13805</v>
      </c>
      <c r="G21" s="3">
        <v>14985</v>
      </c>
      <c r="H21" s="3">
        <v>14669</v>
      </c>
      <c r="I21" s="3">
        <v>14400</v>
      </c>
      <c r="J21" s="3">
        <v>13500</v>
      </c>
      <c r="K21" s="3">
        <v>16050</v>
      </c>
      <c r="L21" s="3">
        <v>17750</v>
      </c>
      <c r="M21" s="3">
        <v>15550</v>
      </c>
      <c r="N21" s="3">
        <v>15230</v>
      </c>
      <c r="O21" s="3">
        <v>14530</v>
      </c>
      <c r="P21" s="3">
        <v>17193</v>
      </c>
      <c r="Q21" s="3">
        <v>17853</v>
      </c>
      <c r="R21" s="3">
        <v>19584</v>
      </c>
      <c r="S21" s="3">
        <v>23102</v>
      </c>
      <c r="T21" s="20">
        <f t="shared" si="0"/>
        <v>51.687458962573871</v>
      </c>
      <c r="U21" s="11">
        <v>51.69</v>
      </c>
      <c r="V21" s="2" t="s">
        <v>67</v>
      </c>
      <c r="W21">
        <v>14</v>
      </c>
    </row>
    <row r="22" spans="1:23">
      <c r="A22" s="2" t="s">
        <v>3</v>
      </c>
      <c r="B22" s="3">
        <v>6827</v>
      </c>
      <c r="C22" s="3">
        <v>7032</v>
      </c>
      <c r="D22" s="3">
        <v>6136</v>
      </c>
      <c r="E22" s="3">
        <v>8760</v>
      </c>
      <c r="F22" s="3">
        <v>7319</v>
      </c>
      <c r="G22" s="3">
        <v>9655</v>
      </c>
      <c r="H22" s="3">
        <v>15654</v>
      </c>
      <c r="I22" s="3">
        <v>15842</v>
      </c>
      <c r="J22" s="3">
        <v>14794</v>
      </c>
      <c r="K22" s="3">
        <v>16424</v>
      </c>
      <c r="L22" s="3">
        <v>17312</v>
      </c>
      <c r="M22" s="3">
        <v>17583</v>
      </c>
      <c r="N22" s="3">
        <v>17273</v>
      </c>
      <c r="O22" s="3">
        <v>14488</v>
      </c>
      <c r="P22" s="3">
        <v>16708</v>
      </c>
      <c r="Q22" s="3">
        <v>19916</v>
      </c>
      <c r="R22" s="3">
        <v>21709</v>
      </c>
      <c r="S22" s="3">
        <v>22577</v>
      </c>
      <c r="T22" s="20">
        <f t="shared" si="0"/>
        <v>30.706883575522493</v>
      </c>
      <c r="V22" s="2" t="s">
        <v>3</v>
      </c>
      <c r="W22">
        <v>15</v>
      </c>
    </row>
    <row r="23" spans="1:23">
      <c r="A23" s="2" t="s">
        <v>123</v>
      </c>
      <c r="B23" s="3">
        <v>20755</v>
      </c>
      <c r="C23" s="3">
        <v>20021</v>
      </c>
      <c r="D23" s="3">
        <v>20280</v>
      </c>
      <c r="E23" s="3">
        <v>17537</v>
      </c>
      <c r="F23" s="3">
        <v>17287</v>
      </c>
      <c r="G23" s="3">
        <v>16713</v>
      </c>
      <c r="H23" s="3">
        <v>20465</v>
      </c>
      <c r="I23" s="3">
        <v>23739</v>
      </c>
      <c r="J23" s="3">
        <v>24314</v>
      </c>
      <c r="K23" s="3">
        <v>24589</v>
      </c>
      <c r="L23" s="3">
        <v>21639</v>
      </c>
      <c r="M23" s="3">
        <v>23433</v>
      </c>
      <c r="N23" s="3">
        <v>23972</v>
      </c>
      <c r="O23" s="3">
        <v>23944</v>
      </c>
      <c r="P23" s="3">
        <v>24161</v>
      </c>
      <c r="Q23" s="3">
        <v>24218</v>
      </c>
      <c r="R23" s="3">
        <v>24276</v>
      </c>
      <c r="S23" s="3">
        <v>22188</v>
      </c>
      <c r="T23" s="20">
        <f t="shared" si="0"/>
        <v>-7.4420156849657975</v>
      </c>
      <c r="U23" s="11">
        <v>-7.44</v>
      </c>
      <c r="V23" s="2" t="s">
        <v>123</v>
      </c>
      <c r="W23">
        <v>16</v>
      </c>
    </row>
    <row r="24" spans="1:23">
      <c r="A24" s="2" t="s">
        <v>120</v>
      </c>
      <c r="B24" s="3">
        <v>6381</v>
      </c>
      <c r="C24" s="3">
        <v>6553</v>
      </c>
      <c r="D24" s="3">
        <v>5200</v>
      </c>
      <c r="E24" s="3">
        <v>10320</v>
      </c>
      <c r="F24" s="3">
        <v>9350</v>
      </c>
      <c r="G24" s="3">
        <v>11333</v>
      </c>
      <c r="H24" s="3">
        <v>13040</v>
      </c>
      <c r="I24" s="3">
        <v>14820</v>
      </c>
      <c r="J24" s="3">
        <v>12777</v>
      </c>
      <c r="K24" s="3">
        <v>15460</v>
      </c>
      <c r="L24" s="3">
        <v>17659</v>
      </c>
      <c r="M24" s="3">
        <v>17566</v>
      </c>
      <c r="N24" s="3">
        <v>19038</v>
      </c>
      <c r="O24" s="3">
        <v>19422</v>
      </c>
      <c r="P24" s="3">
        <v>16653</v>
      </c>
      <c r="Q24" s="3">
        <v>19625</v>
      </c>
      <c r="R24" s="3">
        <v>19915</v>
      </c>
      <c r="S24" s="3">
        <v>22030</v>
      </c>
      <c r="T24" s="20">
        <f t="shared" si="0"/>
        <v>15.71593654795671</v>
      </c>
      <c r="U24" s="11">
        <v>15.72</v>
      </c>
      <c r="V24" s="2" t="s">
        <v>120</v>
      </c>
      <c r="W24">
        <v>17</v>
      </c>
    </row>
    <row r="25" spans="1:23">
      <c r="A25" s="2" t="s">
        <v>74</v>
      </c>
      <c r="B25" s="3">
        <v>7341</v>
      </c>
      <c r="C25" s="3">
        <v>7668</v>
      </c>
      <c r="D25" s="3">
        <v>8165</v>
      </c>
      <c r="E25" s="3">
        <v>8165</v>
      </c>
      <c r="F25" s="3">
        <v>11950</v>
      </c>
      <c r="G25" s="3">
        <v>11900</v>
      </c>
      <c r="H25" s="3">
        <v>16500</v>
      </c>
      <c r="I25" s="3">
        <v>16900</v>
      </c>
      <c r="J25" s="3">
        <v>18700</v>
      </c>
      <c r="K25" s="3">
        <v>19500</v>
      </c>
      <c r="L25" s="3">
        <v>19500</v>
      </c>
      <c r="M25" s="3">
        <v>20000</v>
      </c>
      <c r="N25" s="3">
        <v>18000</v>
      </c>
      <c r="O25" s="3">
        <v>16500</v>
      </c>
      <c r="P25" s="3">
        <v>18800</v>
      </c>
      <c r="Q25" s="3">
        <v>22000</v>
      </c>
      <c r="R25" s="3">
        <v>18250</v>
      </c>
      <c r="S25" s="3">
        <v>22000</v>
      </c>
      <c r="T25" s="20">
        <f t="shared" si="0"/>
        <v>22.222222222222232</v>
      </c>
      <c r="U25" s="11">
        <v>22.22</v>
      </c>
      <c r="V25" s="2" t="s">
        <v>74</v>
      </c>
      <c r="W25">
        <v>18</v>
      </c>
    </row>
    <row r="26" spans="1:23">
      <c r="A26" s="2" t="s">
        <v>451</v>
      </c>
      <c r="B26" s="3">
        <v>2555</v>
      </c>
      <c r="C26" s="3">
        <v>3989</v>
      </c>
      <c r="D26" s="3">
        <v>3650</v>
      </c>
      <c r="E26" s="3">
        <v>3770</v>
      </c>
      <c r="F26" s="3">
        <v>2555</v>
      </c>
      <c r="G26" s="3">
        <v>5456</v>
      </c>
      <c r="H26" s="3">
        <v>5242</v>
      </c>
      <c r="I26" s="3">
        <v>6286</v>
      </c>
      <c r="J26" s="3">
        <v>6622</v>
      </c>
      <c r="K26" s="3">
        <v>7664</v>
      </c>
      <c r="L26" s="3">
        <v>8880</v>
      </c>
      <c r="M26" s="3">
        <v>9914</v>
      </c>
      <c r="N26" s="3">
        <v>12512</v>
      </c>
      <c r="O26" s="3">
        <v>10592</v>
      </c>
      <c r="P26" s="3">
        <v>9223</v>
      </c>
      <c r="Q26" s="3">
        <v>20570</v>
      </c>
      <c r="R26" s="3">
        <v>23432</v>
      </c>
      <c r="S26" s="3">
        <v>21554</v>
      </c>
      <c r="T26" s="20">
        <f t="shared" si="0"/>
        <v>72.266624040920718</v>
      </c>
      <c r="V26" s="2" t="s">
        <v>451</v>
      </c>
      <c r="W26">
        <v>19</v>
      </c>
    </row>
    <row r="27" spans="1:23">
      <c r="A27" s="2" t="s">
        <v>235</v>
      </c>
      <c r="B27" s="3">
        <v>2800</v>
      </c>
      <c r="C27" s="3">
        <v>2800</v>
      </c>
      <c r="D27" s="3">
        <v>3150</v>
      </c>
      <c r="E27" s="3">
        <v>3654</v>
      </c>
      <c r="F27" s="3">
        <v>3500</v>
      </c>
      <c r="G27" s="3">
        <v>6171</v>
      </c>
      <c r="H27" s="3">
        <v>5891</v>
      </c>
      <c r="I27" s="3">
        <v>6661</v>
      </c>
      <c r="J27" s="3">
        <v>6928</v>
      </c>
      <c r="K27" s="3">
        <v>6696</v>
      </c>
      <c r="L27" s="3">
        <v>6168</v>
      </c>
      <c r="M27" s="3">
        <v>5695</v>
      </c>
      <c r="N27" s="3">
        <v>8963</v>
      </c>
      <c r="O27" s="3">
        <v>9231</v>
      </c>
      <c r="P27" s="3">
        <v>17425</v>
      </c>
      <c r="Q27" s="3">
        <v>14052</v>
      </c>
      <c r="R27" s="3">
        <v>13012</v>
      </c>
      <c r="S27" s="3">
        <v>21487</v>
      </c>
      <c r="T27" s="20">
        <f t="shared" si="0"/>
        <v>139.73000111569789</v>
      </c>
      <c r="V27" s="55" t="s">
        <v>235</v>
      </c>
      <c r="W27">
        <v>20</v>
      </c>
    </row>
    <row r="28" spans="1:23">
      <c r="A28" s="2" t="s">
        <v>380</v>
      </c>
      <c r="B28" s="3">
        <v>2168</v>
      </c>
      <c r="C28" s="3">
        <v>2552</v>
      </c>
      <c r="D28" s="3">
        <v>2741</v>
      </c>
      <c r="E28" s="3">
        <v>2976</v>
      </c>
      <c r="F28" s="3">
        <v>2876</v>
      </c>
      <c r="G28" s="3">
        <v>3106</v>
      </c>
      <c r="H28" s="3">
        <v>8530</v>
      </c>
      <c r="I28" s="3">
        <v>9212</v>
      </c>
      <c r="J28" s="3">
        <v>9221</v>
      </c>
      <c r="K28" s="3">
        <v>9573</v>
      </c>
      <c r="L28" s="3">
        <v>9695</v>
      </c>
      <c r="M28" s="3">
        <v>10175</v>
      </c>
      <c r="N28" s="3">
        <v>10496</v>
      </c>
      <c r="O28" s="3">
        <v>10411</v>
      </c>
      <c r="P28" s="3">
        <v>10048</v>
      </c>
      <c r="Q28" s="3">
        <v>10363</v>
      </c>
      <c r="R28" s="3">
        <v>14724</v>
      </c>
      <c r="S28" s="3">
        <v>21478</v>
      </c>
      <c r="T28" s="20">
        <f t="shared" si="0"/>
        <v>104.63033536585367</v>
      </c>
      <c r="V28" s="2" t="s">
        <v>380</v>
      </c>
    </row>
    <row r="29" spans="1:23">
      <c r="A29" s="2" t="s">
        <v>7</v>
      </c>
      <c r="B29" s="3">
        <v>5346</v>
      </c>
      <c r="C29" s="3">
        <v>5396</v>
      </c>
      <c r="D29" s="3">
        <v>5610</v>
      </c>
      <c r="E29" s="3">
        <v>5775</v>
      </c>
      <c r="F29" s="3">
        <v>8645</v>
      </c>
      <c r="G29" s="3">
        <v>8746</v>
      </c>
      <c r="H29" s="3">
        <v>8795</v>
      </c>
      <c r="I29" s="3">
        <v>8802</v>
      </c>
      <c r="J29" s="3">
        <v>8968</v>
      </c>
      <c r="K29" s="3">
        <v>9233</v>
      </c>
      <c r="L29" s="3">
        <v>10074</v>
      </c>
      <c r="M29" s="3">
        <v>10272</v>
      </c>
      <c r="N29" s="3">
        <v>10688</v>
      </c>
      <c r="O29" s="3">
        <v>10845</v>
      </c>
      <c r="P29" s="3">
        <v>10900</v>
      </c>
      <c r="Q29" s="3">
        <v>12717</v>
      </c>
      <c r="R29" s="3">
        <v>13338</v>
      </c>
      <c r="S29" s="3">
        <v>20477</v>
      </c>
      <c r="T29" s="20">
        <f t="shared" si="0"/>
        <v>91.588697604790426</v>
      </c>
      <c r="V29" s="2" t="s">
        <v>7</v>
      </c>
    </row>
    <row r="30" spans="1:23">
      <c r="A30" s="2" t="s">
        <v>66</v>
      </c>
      <c r="B30" s="3">
        <v>10186</v>
      </c>
      <c r="C30" s="3">
        <v>10393</v>
      </c>
      <c r="D30" s="3">
        <v>10497</v>
      </c>
      <c r="E30" s="3">
        <v>7249</v>
      </c>
      <c r="F30" s="3">
        <v>7406</v>
      </c>
      <c r="G30" s="3">
        <v>7560</v>
      </c>
      <c r="H30" s="3">
        <v>7041</v>
      </c>
      <c r="I30" s="3">
        <v>7050</v>
      </c>
      <c r="J30" s="3">
        <v>6723</v>
      </c>
      <c r="K30" s="3">
        <v>6328</v>
      </c>
      <c r="L30" s="3">
        <v>6277</v>
      </c>
      <c r="M30" s="3">
        <v>7134</v>
      </c>
      <c r="N30" s="3">
        <v>8205</v>
      </c>
      <c r="O30" s="3">
        <v>8352</v>
      </c>
      <c r="P30" s="3">
        <v>7935</v>
      </c>
      <c r="Q30" s="3">
        <v>7940</v>
      </c>
      <c r="R30" s="3">
        <v>8095</v>
      </c>
      <c r="S30" s="3">
        <v>20035</v>
      </c>
      <c r="T30" s="20">
        <f t="shared" si="0"/>
        <v>144.18037781840343</v>
      </c>
      <c r="U30" s="11">
        <v>144.18</v>
      </c>
      <c r="V30" s="2" t="s">
        <v>66</v>
      </c>
    </row>
    <row r="31" spans="1:23">
      <c r="A31" s="2" t="s">
        <v>446</v>
      </c>
      <c r="B31" s="3">
        <v>4523</v>
      </c>
      <c r="C31" s="3">
        <v>4963</v>
      </c>
      <c r="D31" s="3">
        <v>6393</v>
      </c>
      <c r="E31" s="3">
        <v>6965</v>
      </c>
      <c r="F31" s="3">
        <v>6792</v>
      </c>
      <c r="G31" s="3">
        <v>7246</v>
      </c>
      <c r="H31" s="3">
        <v>10517</v>
      </c>
      <c r="I31" s="3">
        <v>13170</v>
      </c>
      <c r="J31" s="3">
        <v>15650</v>
      </c>
      <c r="K31" s="3">
        <v>15706</v>
      </c>
      <c r="L31" s="3">
        <v>17912</v>
      </c>
      <c r="M31" s="3">
        <v>18200</v>
      </c>
      <c r="N31" s="3">
        <v>16956</v>
      </c>
      <c r="O31" s="3">
        <v>16369</v>
      </c>
      <c r="P31" s="3">
        <v>15950</v>
      </c>
      <c r="Q31" s="3">
        <v>14350</v>
      </c>
      <c r="R31" s="3">
        <v>21000</v>
      </c>
      <c r="S31" s="3">
        <v>20000</v>
      </c>
      <c r="T31" s="20">
        <f t="shared" si="0"/>
        <v>17.952347251710311</v>
      </c>
      <c r="V31" s="2" t="s">
        <v>446</v>
      </c>
    </row>
    <row r="32" spans="1:23">
      <c r="A32" s="2" t="s">
        <v>114</v>
      </c>
      <c r="B32" s="3">
        <v>5452</v>
      </c>
      <c r="C32" s="3">
        <v>5562</v>
      </c>
      <c r="D32" s="3">
        <v>5638</v>
      </c>
      <c r="E32" s="3">
        <v>7200</v>
      </c>
      <c r="F32" s="3">
        <v>7250</v>
      </c>
      <c r="G32" s="3">
        <v>9986</v>
      </c>
      <c r="H32" s="3">
        <v>9804</v>
      </c>
      <c r="I32" s="3">
        <v>11080</v>
      </c>
      <c r="J32" s="3">
        <v>9851</v>
      </c>
      <c r="K32" s="3">
        <v>10979</v>
      </c>
      <c r="L32" s="3">
        <v>12378</v>
      </c>
      <c r="M32" s="3">
        <v>13741</v>
      </c>
      <c r="N32" s="3">
        <v>14330</v>
      </c>
      <c r="O32" s="3">
        <v>13435</v>
      </c>
      <c r="P32" s="3">
        <v>13540</v>
      </c>
      <c r="Q32" s="3">
        <v>13955</v>
      </c>
      <c r="R32" s="3">
        <v>14212</v>
      </c>
      <c r="S32" s="3">
        <v>19610</v>
      </c>
      <c r="T32" s="20">
        <f t="shared" si="0"/>
        <v>36.845778087927414</v>
      </c>
      <c r="U32" s="11">
        <v>36.85</v>
      </c>
      <c r="V32" s="2" t="s">
        <v>114</v>
      </c>
    </row>
    <row r="33" spans="1:22">
      <c r="A33" s="2" t="s">
        <v>368</v>
      </c>
      <c r="B33" s="3">
        <v>4212</v>
      </c>
      <c r="C33" s="3">
        <v>3995</v>
      </c>
      <c r="D33" s="3">
        <v>7260</v>
      </c>
      <c r="E33" s="3">
        <v>8230</v>
      </c>
      <c r="F33" s="3">
        <v>8763</v>
      </c>
      <c r="G33" s="3">
        <v>8753</v>
      </c>
      <c r="H33" s="3">
        <v>10962</v>
      </c>
      <c r="I33" s="3">
        <v>11280</v>
      </c>
      <c r="J33" s="3">
        <v>12481</v>
      </c>
      <c r="K33" s="3">
        <v>13373</v>
      </c>
      <c r="L33" s="3">
        <v>14710</v>
      </c>
      <c r="M33" s="3">
        <v>15151</v>
      </c>
      <c r="N33" s="3">
        <v>14149</v>
      </c>
      <c r="O33" s="3">
        <v>13463</v>
      </c>
      <c r="P33" s="3">
        <v>11862</v>
      </c>
      <c r="Q33" s="3">
        <v>17151</v>
      </c>
      <c r="R33" s="3">
        <v>17200</v>
      </c>
      <c r="S33" s="3">
        <v>19521</v>
      </c>
      <c r="T33" s="20">
        <f t="shared" si="0"/>
        <v>37.9673475157255</v>
      </c>
      <c r="V33" s="2" t="s">
        <v>368</v>
      </c>
    </row>
    <row r="34" spans="1:22">
      <c r="A34" s="2" t="s">
        <v>62</v>
      </c>
      <c r="B34" s="3">
        <v>2806</v>
      </c>
      <c r="C34" s="3">
        <v>2879</v>
      </c>
      <c r="D34" s="3">
        <v>2937</v>
      </c>
      <c r="E34" s="3">
        <v>3010</v>
      </c>
      <c r="F34" s="3">
        <v>3021</v>
      </c>
      <c r="G34" s="3">
        <v>3118</v>
      </c>
      <c r="H34" s="3">
        <v>3977</v>
      </c>
      <c r="I34" s="3">
        <v>3229</v>
      </c>
      <c r="J34" s="3">
        <v>3265</v>
      </c>
      <c r="K34" s="3">
        <v>3272</v>
      </c>
      <c r="L34" s="3">
        <v>3520</v>
      </c>
      <c r="M34" s="3">
        <v>8196</v>
      </c>
      <c r="N34" s="3">
        <v>8424</v>
      </c>
      <c r="O34" s="3">
        <v>8430</v>
      </c>
      <c r="P34" s="3">
        <v>8447</v>
      </c>
      <c r="Q34" s="3">
        <v>8870</v>
      </c>
      <c r="R34" s="3">
        <v>9048</v>
      </c>
      <c r="S34" s="3">
        <v>18660</v>
      </c>
      <c r="T34" s="20">
        <f t="shared" si="0"/>
        <v>121.50997150997149</v>
      </c>
      <c r="U34" s="11">
        <v>121.51</v>
      </c>
      <c r="V34" s="2" t="s">
        <v>62</v>
      </c>
    </row>
    <row r="35" spans="1:22">
      <c r="A35" s="2" t="s">
        <v>478</v>
      </c>
      <c r="B35" s="3">
        <v>10466</v>
      </c>
      <c r="C35" s="3">
        <v>10500</v>
      </c>
      <c r="D35" s="3">
        <v>12695</v>
      </c>
      <c r="E35" s="3">
        <v>9727</v>
      </c>
      <c r="F35" s="3">
        <v>10899</v>
      </c>
      <c r="G35" s="3">
        <v>12203</v>
      </c>
      <c r="H35" s="3">
        <v>15899</v>
      </c>
      <c r="I35" s="3">
        <v>15468</v>
      </c>
      <c r="J35" s="3">
        <v>14353</v>
      </c>
      <c r="K35" s="3">
        <v>15808</v>
      </c>
      <c r="L35" s="3">
        <v>18346</v>
      </c>
      <c r="M35" s="3">
        <v>22965</v>
      </c>
      <c r="N35" s="3">
        <v>18067</v>
      </c>
      <c r="O35" s="3">
        <v>14699</v>
      </c>
      <c r="P35" s="3">
        <v>20250</v>
      </c>
      <c r="Q35" s="3">
        <v>21592</v>
      </c>
      <c r="R35" s="3">
        <v>23535</v>
      </c>
      <c r="S35" s="3">
        <v>18177</v>
      </c>
      <c r="T35" s="20">
        <f t="shared" si="0"/>
        <v>0.60884485526098153</v>
      </c>
      <c r="V35" s="2" t="s">
        <v>478</v>
      </c>
    </row>
    <row r="36" spans="1:22">
      <c r="A36" s="2" t="s">
        <v>329</v>
      </c>
      <c r="B36" s="3">
        <v>5405</v>
      </c>
      <c r="C36" s="3">
        <v>5897</v>
      </c>
      <c r="D36" s="3">
        <v>6124</v>
      </c>
      <c r="E36" s="3">
        <v>6124</v>
      </c>
      <c r="F36" s="3">
        <v>9843</v>
      </c>
      <c r="G36" s="3">
        <v>11200</v>
      </c>
      <c r="H36" s="3">
        <v>14695</v>
      </c>
      <c r="I36" s="3">
        <v>16940</v>
      </c>
      <c r="J36" s="3">
        <v>18407</v>
      </c>
      <c r="K36" s="3">
        <v>18900</v>
      </c>
      <c r="L36" s="3">
        <v>19500</v>
      </c>
      <c r="M36" s="3">
        <v>21800</v>
      </c>
      <c r="N36" s="3">
        <v>21300</v>
      </c>
      <c r="O36" s="3">
        <v>21535</v>
      </c>
      <c r="P36" s="3">
        <v>19008</v>
      </c>
      <c r="Q36" s="3">
        <v>21126</v>
      </c>
      <c r="R36" s="3">
        <v>22000</v>
      </c>
      <c r="S36" s="3">
        <v>18000</v>
      </c>
      <c r="T36" s="20">
        <f t="shared" si="0"/>
        <v>-15.492957746478876</v>
      </c>
      <c r="V36" s="2" t="s">
        <v>329</v>
      </c>
    </row>
    <row r="37" spans="1:22">
      <c r="A37" s="2" t="s">
        <v>331</v>
      </c>
      <c r="B37" s="3">
        <v>2010</v>
      </c>
      <c r="C37" s="3">
        <v>2046</v>
      </c>
      <c r="D37" s="3">
        <v>2150</v>
      </c>
      <c r="E37" s="3">
        <v>2193</v>
      </c>
      <c r="F37" s="3">
        <v>2266</v>
      </c>
      <c r="G37" s="3">
        <v>2217</v>
      </c>
      <c r="H37" s="3">
        <v>6352</v>
      </c>
      <c r="I37" s="3">
        <v>2828</v>
      </c>
      <c r="J37" s="3">
        <v>2606</v>
      </c>
      <c r="K37" s="3">
        <v>2679</v>
      </c>
      <c r="L37" s="3">
        <v>3063</v>
      </c>
      <c r="M37" s="3">
        <v>3080</v>
      </c>
      <c r="N37" s="3">
        <v>13324</v>
      </c>
      <c r="O37" s="3">
        <v>13213</v>
      </c>
      <c r="P37" s="3">
        <v>13617</v>
      </c>
      <c r="Q37" s="3">
        <v>14970</v>
      </c>
      <c r="R37" s="3">
        <v>16071</v>
      </c>
      <c r="S37" s="3">
        <v>17480</v>
      </c>
      <c r="T37" s="20">
        <f t="shared" si="0"/>
        <v>31.191834283998809</v>
      </c>
      <c r="V37" s="2" t="s">
        <v>331</v>
      </c>
    </row>
    <row r="38" spans="1:22">
      <c r="A38" s="2" t="s">
        <v>353</v>
      </c>
      <c r="B38" s="19" t="s">
        <v>47</v>
      </c>
      <c r="C38" s="19" t="s">
        <v>47</v>
      </c>
      <c r="D38" s="19" t="s">
        <v>47</v>
      </c>
      <c r="E38" s="3">
        <v>2240</v>
      </c>
      <c r="F38" s="3">
        <v>2250</v>
      </c>
      <c r="G38" s="3">
        <v>5110</v>
      </c>
      <c r="H38" s="3">
        <v>5148</v>
      </c>
      <c r="I38" s="3">
        <v>4346</v>
      </c>
      <c r="J38" s="3">
        <v>4642</v>
      </c>
      <c r="K38" s="3">
        <v>4483</v>
      </c>
      <c r="L38" s="3">
        <v>7121</v>
      </c>
      <c r="M38" s="3">
        <v>7834</v>
      </c>
      <c r="N38" s="3">
        <v>8942</v>
      </c>
      <c r="O38" s="3">
        <v>8213</v>
      </c>
      <c r="P38" s="3">
        <v>7570</v>
      </c>
      <c r="Q38" s="3">
        <v>15451</v>
      </c>
      <c r="R38" s="3">
        <v>18257</v>
      </c>
      <c r="S38" s="3">
        <v>17318</v>
      </c>
      <c r="T38" s="20">
        <f t="shared" si="0"/>
        <v>93.670319838962186</v>
      </c>
      <c r="V38" s="2" t="s">
        <v>353</v>
      </c>
    </row>
    <row r="39" spans="1:22">
      <c r="A39" s="2" t="s">
        <v>488</v>
      </c>
      <c r="B39" s="3">
        <v>5243</v>
      </c>
      <c r="C39" s="3">
        <v>5200</v>
      </c>
      <c r="D39" s="3">
        <v>7551</v>
      </c>
      <c r="E39" s="3">
        <v>4756</v>
      </c>
      <c r="F39" s="3">
        <v>7239</v>
      </c>
      <c r="G39" s="3">
        <v>7433</v>
      </c>
      <c r="H39" s="3">
        <v>10170</v>
      </c>
      <c r="I39" s="3">
        <v>12371</v>
      </c>
      <c r="J39" s="3">
        <v>11448</v>
      </c>
      <c r="K39" s="3">
        <v>7687</v>
      </c>
      <c r="L39" s="3">
        <v>15693</v>
      </c>
      <c r="M39" s="3">
        <v>16360</v>
      </c>
      <c r="N39" s="3">
        <v>15405</v>
      </c>
      <c r="O39" s="3">
        <v>14777</v>
      </c>
      <c r="P39" s="3">
        <v>15664</v>
      </c>
      <c r="Q39" s="3">
        <v>21003</v>
      </c>
      <c r="R39" s="3">
        <v>22473</v>
      </c>
      <c r="S39" s="3">
        <v>17181</v>
      </c>
      <c r="T39" s="20">
        <f t="shared" si="0"/>
        <v>11.528724440116855</v>
      </c>
      <c r="V39" s="2" t="s">
        <v>488</v>
      </c>
    </row>
    <row r="40" spans="1:22">
      <c r="A40" s="2" t="s">
        <v>35</v>
      </c>
      <c r="B40" s="3">
        <v>16270</v>
      </c>
      <c r="C40" s="3">
        <v>16208</v>
      </c>
      <c r="D40" s="3">
        <v>15721</v>
      </c>
      <c r="E40" s="3">
        <v>13364</v>
      </c>
      <c r="F40" s="3">
        <v>10958</v>
      </c>
      <c r="G40" s="3">
        <v>8054</v>
      </c>
      <c r="H40" s="3">
        <v>20394</v>
      </c>
      <c r="I40" s="3">
        <v>17965</v>
      </c>
      <c r="J40" s="3">
        <v>17639</v>
      </c>
      <c r="K40" s="3">
        <v>17205</v>
      </c>
      <c r="L40" s="3">
        <v>14625</v>
      </c>
      <c r="M40" s="3">
        <v>20562</v>
      </c>
      <c r="N40" s="3">
        <v>17273</v>
      </c>
      <c r="O40" s="3">
        <v>17280</v>
      </c>
      <c r="P40" s="3">
        <v>18082</v>
      </c>
      <c r="Q40" s="3">
        <v>17236</v>
      </c>
      <c r="R40" s="3">
        <v>16392</v>
      </c>
      <c r="S40" s="3">
        <v>17166</v>
      </c>
      <c r="T40" s="20">
        <f t="shared" si="0"/>
        <v>-0.61946390320153366</v>
      </c>
      <c r="V40" s="2" t="s">
        <v>35</v>
      </c>
    </row>
    <row r="41" spans="1:22">
      <c r="A41" s="2" t="s">
        <v>144</v>
      </c>
      <c r="B41" s="3">
        <v>3910</v>
      </c>
      <c r="C41" s="3">
        <v>4087</v>
      </c>
      <c r="D41" s="3">
        <v>4265</v>
      </c>
      <c r="E41" s="3">
        <v>4928</v>
      </c>
      <c r="F41" s="3">
        <v>4601</v>
      </c>
      <c r="G41" s="3">
        <v>6191</v>
      </c>
      <c r="H41" s="3">
        <v>11780</v>
      </c>
      <c r="I41" s="3">
        <v>10247</v>
      </c>
      <c r="J41" s="3">
        <v>10962</v>
      </c>
      <c r="K41" s="3">
        <v>8820</v>
      </c>
      <c r="L41" s="3">
        <v>9174</v>
      </c>
      <c r="M41" s="3">
        <v>10650</v>
      </c>
      <c r="N41" s="3">
        <v>12262</v>
      </c>
      <c r="O41" s="3">
        <v>13460</v>
      </c>
      <c r="P41" s="3">
        <v>12944</v>
      </c>
      <c r="Q41" s="3">
        <v>13307</v>
      </c>
      <c r="R41" s="3">
        <v>16139</v>
      </c>
      <c r="S41" s="3">
        <v>17064</v>
      </c>
      <c r="T41" s="20">
        <f t="shared" si="0"/>
        <v>39.161637579513943</v>
      </c>
      <c r="U41" s="11">
        <v>39.159999999999997</v>
      </c>
      <c r="V41" s="2" t="s">
        <v>144</v>
      </c>
    </row>
    <row r="42" spans="1:22">
      <c r="A42" s="2" t="s">
        <v>4</v>
      </c>
      <c r="B42" s="3">
        <v>14920</v>
      </c>
      <c r="C42" s="3">
        <v>17260</v>
      </c>
      <c r="D42" s="3">
        <v>19401</v>
      </c>
      <c r="E42" s="3">
        <v>12188</v>
      </c>
      <c r="F42" s="3">
        <v>12243</v>
      </c>
      <c r="G42" s="3">
        <v>12628</v>
      </c>
      <c r="H42" s="3">
        <v>13648</v>
      </c>
      <c r="I42" s="3">
        <v>9592</v>
      </c>
      <c r="J42" s="3">
        <v>9605</v>
      </c>
      <c r="K42" s="3">
        <v>10566</v>
      </c>
      <c r="L42" s="3">
        <v>9360</v>
      </c>
      <c r="M42" s="3">
        <v>8800</v>
      </c>
      <c r="N42" s="3">
        <v>12256</v>
      </c>
      <c r="O42" s="3">
        <v>9265</v>
      </c>
      <c r="P42" s="3">
        <v>10027</v>
      </c>
      <c r="Q42" s="3">
        <v>16000</v>
      </c>
      <c r="R42" s="3">
        <v>16000</v>
      </c>
      <c r="S42" s="3">
        <v>16200</v>
      </c>
      <c r="T42" s="20">
        <f t="shared" si="0"/>
        <v>32.180156657963451</v>
      </c>
      <c r="V42" s="2" t="s">
        <v>4</v>
      </c>
    </row>
    <row r="43" spans="1:22">
      <c r="A43" s="2" t="s">
        <v>403</v>
      </c>
      <c r="B43" s="19" t="s">
        <v>47</v>
      </c>
      <c r="C43" s="19" t="s">
        <v>47</v>
      </c>
      <c r="D43" s="19" t="s">
        <v>47</v>
      </c>
      <c r="E43" s="3">
        <v>2016</v>
      </c>
      <c r="F43" s="3">
        <v>2120</v>
      </c>
      <c r="G43" s="3">
        <v>1050</v>
      </c>
      <c r="H43" s="3">
        <v>2025</v>
      </c>
      <c r="I43" s="3">
        <v>2187</v>
      </c>
      <c r="J43" s="3">
        <v>2275</v>
      </c>
      <c r="K43" s="3">
        <v>2195</v>
      </c>
      <c r="L43" s="3">
        <v>2360</v>
      </c>
      <c r="M43" s="3">
        <v>1121</v>
      </c>
      <c r="N43" s="3">
        <v>1155</v>
      </c>
      <c r="O43" s="3">
        <v>1190</v>
      </c>
      <c r="P43" s="3">
        <v>6679</v>
      </c>
      <c r="Q43" s="3">
        <v>3149</v>
      </c>
      <c r="R43" s="3">
        <v>3167</v>
      </c>
      <c r="S43" s="3">
        <v>15975</v>
      </c>
      <c r="T43" s="20">
        <f t="shared" si="0"/>
        <v>1283.1168831168832</v>
      </c>
      <c r="V43" s="2" t="s">
        <v>403</v>
      </c>
    </row>
    <row r="44" spans="1:22">
      <c r="A44" s="2" t="s">
        <v>50</v>
      </c>
      <c r="B44" s="3">
        <v>4807</v>
      </c>
      <c r="C44" s="3">
        <v>4900</v>
      </c>
      <c r="D44" s="3">
        <v>5148</v>
      </c>
      <c r="E44" s="3">
        <v>5148</v>
      </c>
      <c r="F44" s="3">
        <v>8739</v>
      </c>
      <c r="G44" s="3">
        <v>10100</v>
      </c>
      <c r="H44" s="3">
        <v>15500</v>
      </c>
      <c r="I44" s="3">
        <v>10000</v>
      </c>
      <c r="J44" s="3">
        <v>11500</v>
      </c>
      <c r="K44" s="3">
        <v>12800</v>
      </c>
      <c r="L44" s="3">
        <v>13000</v>
      </c>
      <c r="M44" s="3">
        <v>13000</v>
      </c>
      <c r="N44" s="3">
        <v>11500</v>
      </c>
      <c r="O44" s="3">
        <v>9500</v>
      </c>
      <c r="P44" s="3">
        <v>10500</v>
      </c>
      <c r="Q44" s="3">
        <v>11000</v>
      </c>
      <c r="R44" s="3">
        <v>13100</v>
      </c>
      <c r="S44" s="3">
        <v>15600</v>
      </c>
      <c r="T44" s="20">
        <f t="shared" si="0"/>
        <v>35.65217391304347</v>
      </c>
      <c r="U44" s="11">
        <v>35.65</v>
      </c>
      <c r="V44" s="2" t="s">
        <v>50</v>
      </c>
    </row>
    <row r="45" spans="1:22">
      <c r="A45" s="2" t="s">
        <v>470</v>
      </c>
      <c r="B45" s="19" t="s">
        <v>47</v>
      </c>
      <c r="C45" s="19" t="s">
        <v>47</v>
      </c>
      <c r="D45" s="19" t="s">
        <v>47</v>
      </c>
      <c r="E45" s="3">
        <v>6611</v>
      </c>
      <c r="F45" s="3">
        <v>6578</v>
      </c>
      <c r="G45" s="3">
        <v>6809</v>
      </c>
      <c r="H45" s="3">
        <v>9888</v>
      </c>
      <c r="I45" s="3">
        <v>9920</v>
      </c>
      <c r="J45" s="3">
        <v>10100</v>
      </c>
      <c r="K45" s="3">
        <v>11110</v>
      </c>
      <c r="L45" s="3">
        <v>14832</v>
      </c>
      <c r="M45" s="3">
        <v>14371</v>
      </c>
      <c r="N45" s="3">
        <v>15433</v>
      </c>
      <c r="O45" s="3">
        <v>14632</v>
      </c>
      <c r="P45" s="3">
        <v>15000</v>
      </c>
      <c r="Q45" s="3">
        <v>15000</v>
      </c>
      <c r="R45" s="3">
        <v>15000</v>
      </c>
      <c r="S45" s="3">
        <v>15250</v>
      </c>
      <c r="T45" s="20">
        <f t="shared" si="0"/>
        <v>-1.1857707509881465</v>
      </c>
      <c r="V45" s="2" t="s">
        <v>470</v>
      </c>
    </row>
    <row r="46" spans="1:22">
      <c r="A46" s="2" t="s">
        <v>486</v>
      </c>
      <c r="B46" s="3">
        <v>3623</v>
      </c>
      <c r="C46" s="3">
        <v>3796</v>
      </c>
      <c r="D46" s="3">
        <v>3965</v>
      </c>
      <c r="E46" s="3">
        <v>4020</v>
      </c>
      <c r="F46" s="3">
        <v>5114</v>
      </c>
      <c r="G46" s="3">
        <v>5593</v>
      </c>
      <c r="H46" s="3">
        <v>5007</v>
      </c>
      <c r="I46" s="3">
        <v>2642</v>
      </c>
      <c r="J46" s="3">
        <v>3257</v>
      </c>
      <c r="K46" s="3">
        <v>3410</v>
      </c>
      <c r="L46" s="3">
        <v>4061</v>
      </c>
      <c r="M46" s="3">
        <v>4250</v>
      </c>
      <c r="N46" s="3">
        <v>4137</v>
      </c>
      <c r="O46" s="3">
        <v>4319</v>
      </c>
      <c r="P46" s="3">
        <v>4846</v>
      </c>
      <c r="Q46" s="3">
        <v>4779</v>
      </c>
      <c r="R46" s="3">
        <v>5000</v>
      </c>
      <c r="S46" s="3">
        <v>15200</v>
      </c>
      <c r="T46" s="20">
        <f t="shared" si="0"/>
        <v>267.41600193376843</v>
      </c>
      <c r="V46" s="2" t="s">
        <v>486</v>
      </c>
    </row>
    <row r="47" spans="1:22">
      <c r="A47" s="2" t="s">
        <v>428</v>
      </c>
      <c r="B47" s="3">
        <v>7022</v>
      </c>
      <c r="C47" s="3">
        <v>7041</v>
      </c>
      <c r="D47" s="3">
        <v>4630</v>
      </c>
      <c r="E47" s="3">
        <v>5000</v>
      </c>
      <c r="F47" s="3">
        <v>5005</v>
      </c>
      <c r="G47" s="3">
        <v>9308</v>
      </c>
      <c r="H47" s="3">
        <v>9119</v>
      </c>
      <c r="I47" s="3">
        <v>10812</v>
      </c>
      <c r="J47" s="3">
        <v>11487</v>
      </c>
      <c r="K47" s="3">
        <v>9766</v>
      </c>
      <c r="L47" s="3">
        <v>10416</v>
      </c>
      <c r="M47" s="3">
        <v>10926</v>
      </c>
      <c r="N47" s="3">
        <v>10331</v>
      </c>
      <c r="O47" s="3">
        <v>10543</v>
      </c>
      <c r="P47" s="3">
        <v>9449</v>
      </c>
      <c r="Q47" s="3">
        <v>8502</v>
      </c>
      <c r="R47" s="3">
        <v>8706</v>
      </c>
      <c r="S47" s="3">
        <v>15151</v>
      </c>
      <c r="T47" s="20">
        <f t="shared" si="0"/>
        <v>46.655696447584937</v>
      </c>
      <c r="V47" s="2" t="s">
        <v>428</v>
      </c>
    </row>
    <row r="48" spans="1:22">
      <c r="A48" s="2" t="s">
        <v>261</v>
      </c>
      <c r="B48" s="3">
        <v>24508</v>
      </c>
      <c r="C48" s="3">
        <v>26676</v>
      </c>
      <c r="D48" s="3">
        <v>28727</v>
      </c>
      <c r="E48" s="3">
        <v>28727</v>
      </c>
      <c r="F48" s="3">
        <v>23970</v>
      </c>
      <c r="G48" s="3">
        <v>19100</v>
      </c>
      <c r="H48" s="3">
        <v>8000</v>
      </c>
      <c r="I48" s="3">
        <v>8500</v>
      </c>
      <c r="J48" s="3">
        <v>8000</v>
      </c>
      <c r="K48" s="3">
        <v>8500</v>
      </c>
      <c r="L48" s="3">
        <v>6250</v>
      </c>
      <c r="M48" s="3">
        <v>6200</v>
      </c>
      <c r="N48" s="3">
        <v>7000</v>
      </c>
      <c r="O48" s="3">
        <v>6800</v>
      </c>
      <c r="P48" s="3">
        <v>13100</v>
      </c>
      <c r="Q48" s="3">
        <v>14400</v>
      </c>
      <c r="R48" s="3">
        <v>12240</v>
      </c>
      <c r="S48" s="3">
        <v>15120</v>
      </c>
      <c r="T48" s="20">
        <f t="shared" si="0"/>
        <v>116.00000000000001</v>
      </c>
      <c r="V48" s="2" t="s">
        <v>261</v>
      </c>
    </row>
    <row r="49" spans="1:22">
      <c r="A49" s="2" t="s">
        <v>17</v>
      </c>
      <c r="B49" s="3">
        <v>23700</v>
      </c>
      <c r="C49" s="3">
        <v>30580</v>
      </c>
      <c r="D49" s="3">
        <v>57750</v>
      </c>
      <c r="E49" s="3">
        <v>47520</v>
      </c>
      <c r="F49" s="3">
        <v>44640</v>
      </c>
      <c r="G49" s="3">
        <v>21700</v>
      </c>
      <c r="H49" s="3">
        <v>9960</v>
      </c>
      <c r="I49" s="3">
        <v>8068</v>
      </c>
      <c r="J49" s="3">
        <v>8390</v>
      </c>
      <c r="K49" s="3">
        <v>8110</v>
      </c>
      <c r="L49" s="3">
        <v>7300</v>
      </c>
      <c r="M49" s="3">
        <v>1042</v>
      </c>
      <c r="N49" s="3">
        <v>8660</v>
      </c>
      <c r="O49" s="3">
        <v>8920</v>
      </c>
      <c r="P49" s="3">
        <v>6974</v>
      </c>
      <c r="Q49" s="3">
        <v>9864</v>
      </c>
      <c r="R49" s="3">
        <v>10215</v>
      </c>
      <c r="S49" s="3">
        <v>15088</v>
      </c>
      <c r="T49" s="20">
        <f t="shared" si="0"/>
        <v>74.226327944572759</v>
      </c>
      <c r="V49" s="2" t="s">
        <v>17</v>
      </c>
    </row>
    <row r="50" spans="1:22">
      <c r="A50" s="2" t="s">
        <v>108</v>
      </c>
      <c r="B50" s="3">
        <v>1800</v>
      </c>
      <c r="C50" s="3">
        <v>2628</v>
      </c>
      <c r="D50" s="3">
        <v>2785</v>
      </c>
      <c r="E50" s="3">
        <v>2730</v>
      </c>
      <c r="F50" s="3">
        <v>2900</v>
      </c>
      <c r="G50" s="3">
        <v>2430</v>
      </c>
      <c r="H50" s="3">
        <v>1782</v>
      </c>
      <c r="I50" s="3">
        <v>2381</v>
      </c>
      <c r="J50" s="3">
        <v>2453</v>
      </c>
      <c r="K50" s="3">
        <v>2400</v>
      </c>
      <c r="L50" s="3">
        <v>1910</v>
      </c>
      <c r="M50" s="3">
        <v>1737</v>
      </c>
      <c r="N50" s="3">
        <v>4734</v>
      </c>
      <c r="O50" s="3">
        <v>4876</v>
      </c>
      <c r="P50" s="3">
        <v>12455</v>
      </c>
      <c r="Q50" s="3">
        <v>7752</v>
      </c>
      <c r="R50" s="3">
        <v>7985</v>
      </c>
      <c r="S50" s="3">
        <v>14827</v>
      </c>
      <c r="T50" s="20">
        <f t="shared" si="0"/>
        <v>213.20236586396283</v>
      </c>
      <c r="U50" s="11">
        <v>213.2</v>
      </c>
      <c r="V50" s="2" t="s">
        <v>108</v>
      </c>
    </row>
    <row r="51" spans="1:22">
      <c r="A51" s="2" t="s">
        <v>424</v>
      </c>
      <c r="B51" s="3">
        <v>2802</v>
      </c>
      <c r="C51" s="3">
        <v>3190</v>
      </c>
      <c r="D51" s="3">
        <v>3821</v>
      </c>
      <c r="E51" s="3">
        <v>4376</v>
      </c>
      <c r="F51" s="3">
        <v>4420</v>
      </c>
      <c r="G51" s="3">
        <v>4620</v>
      </c>
      <c r="H51" s="3">
        <v>6320</v>
      </c>
      <c r="I51" s="3">
        <v>6385</v>
      </c>
      <c r="J51" s="3">
        <v>6400</v>
      </c>
      <c r="K51" s="3">
        <v>7040</v>
      </c>
      <c r="L51" s="3">
        <v>7000</v>
      </c>
      <c r="M51" s="3">
        <v>8830</v>
      </c>
      <c r="N51" s="3">
        <v>9000</v>
      </c>
      <c r="O51" s="3">
        <v>9000</v>
      </c>
      <c r="P51" s="3">
        <v>7800</v>
      </c>
      <c r="Q51" s="3">
        <v>13000</v>
      </c>
      <c r="R51" s="3">
        <v>13500</v>
      </c>
      <c r="S51" s="3">
        <v>14650</v>
      </c>
      <c r="T51" s="20">
        <f t="shared" si="0"/>
        <v>62.777777777777779</v>
      </c>
      <c r="V51" s="2" t="s">
        <v>424</v>
      </c>
    </row>
    <row r="52" spans="1:22">
      <c r="A52" s="2" t="s">
        <v>498</v>
      </c>
      <c r="B52" s="3">
        <v>19000</v>
      </c>
      <c r="C52" s="3">
        <v>4560</v>
      </c>
      <c r="D52" s="3">
        <v>3231</v>
      </c>
      <c r="E52" s="3">
        <v>2685</v>
      </c>
      <c r="F52" s="3">
        <v>3097</v>
      </c>
      <c r="G52" s="3">
        <v>4950</v>
      </c>
      <c r="H52" s="3">
        <v>10117</v>
      </c>
      <c r="I52" s="3">
        <v>12141</v>
      </c>
      <c r="J52" s="3">
        <v>11041</v>
      </c>
      <c r="K52" s="3">
        <v>11593</v>
      </c>
      <c r="L52" s="3">
        <v>11129</v>
      </c>
      <c r="M52" s="3">
        <v>10873</v>
      </c>
      <c r="N52" s="3">
        <v>11409</v>
      </c>
      <c r="O52" s="3">
        <v>10702</v>
      </c>
      <c r="P52" s="3">
        <v>10662</v>
      </c>
      <c r="Q52" s="3">
        <v>10052</v>
      </c>
      <c r="R52" s="3">
        <v>10072</v>
      </c>
      <c r="S52" s="3">
        <v>14560</v>
      </c>
      <c r="T52" s="20">
        <f t="shared" si="0"/>
        <v>27.618546761328776</v>
      </c>
      <c r="V52" s="2" t="s">
        <v>498</v>
      </c>
    </row>
    <row r="53" spans="1:22">
      <c r="A53" s="2" t="s">
        <v>411</v>
      </c>
      <c r="B53" s="3">
        <v>1643</v>
      </c>
      <c r="C53" s="3">
        <v>1684</v>
      </c>
      <c r="D53" s="3">
        <v>1735</v>
      </c>
      <c r="E53" s="3">
        <v>1853</v>
      </c>
      <c r="F53" s="3">
        <v>2310</v>
      </c>
      <c r="G53" s="3">
        <v>2216</v>
      </c>
      <c r="H53" s="3">
        <v>2314</v>
      </c>
      <c r="I53" s="3">
        <v>2170</v>
      </c>
      <c r="J53" s="3">
        <v>2059</v>
      </c>
      <c r="K53" s="3">
        <v>1848</v>
      </c>
      <c r="L53" s="3">
        <v>1938</v>
      </c>
      <c r="M53" s="3">
        <v>2059</v>
      </c>
      <c r="N53" s="3">
        <v>6192</v>
      </c>
      <c r="O53" s="3">
        <v>6563</v>
      </c>
      <c r="P53" s="3">
        <v>7154</v>
      </c>
      <c r="Q53" s="3">
        <v>7526</v>
      </c>
      <c r="R53" s="3">
        <v>7667</v>
      </c>
      <c r="S53" s="3">
        <v>14400</v>
      </c>
      <c r="T53" s="20">
        <f t="shared" si="0"/>
        <v>132.55813953488374</v>
      </c>
      <c r="V53" s="2" t="s">
        <v>411</v>
      </c>
    </row>
    <row r="54" spans="1:22">
      <c r="A54" s="2" t="s">
        <v>309</v>
      </c>
      <c r="B54" s="19" t="s">
        <v>47</v>
      </c>
      <c r="C54" s="19" t="s">
        <v>47</v>
      </c>
      <c r="D54" s="19" t="s">
        <v>47</v>
      </c>
      <c r="E54" s="19" t="s">
        <v>47</v>
      </c>
      <c r="F54" s="19" t="s">
        <v>47</v>
      </c>
      <c r="G54" s="19" t="s">
        <v>47</v>
      </c>
      <c r="H54" s="19" t="s">
        <v>47</v>
      </c>
      <c r="I54" s="3">
        <v>5365</v>
      </c>
      <c r="J54" s="3">
        <v>5420</v>
      </c>
      <c r="K54" s="3">
        <v>5962</v>
      </c>
      <c r="L54" s="3">
        <v>9180</v>
      </c>
      <c r="M54" s="3">
        <v>8841</v>
      </c>
      <c r="N54" s="3">
        <v>9623</v>
      </c>
      <c r="O54" s="3">
        <v>8956</v>
      </c>
      <c r="P54" s="3">
        <v>9442</v>
      </c>
      <c r="Q54" s="3">
        <v>10069</v>
      </c>
      <c r="R54" s="3">
        <v>10975</v>
      </c>
      <c r="S54" s="3">
        <v>14238</v>
      </c>
      <c r="T54" s="20">
        <f t="shared" si="0"/>
        <v>47.958017250337726</v>
      </c>
      <c r="V54" s="2" t="s">
        <v>309</v>
      </c>
    </row>
    <row r="55" spans="1:22">
      <c r="A55" s="2" t="s">
        <v>8</v>
      </c>
      <c r="B55" s="3">
        <v>11080</v>
      </c>
      <c r="C55" s="3">
        <v>11786</v>
      </c>
      <c r="D55" s="3">
        <v>13656</v>
      </c>
      <c r="E55" s="3">
        <v>5600</v>
      </c>
      <c r="F55" s="3">
        <v>7383</v>
      </c>
      <c r="G55" s="3">
        <v>7844</v>
      </c>
      <c r="H55" s="3">
        <v>9291</v>
      </c>
      <c r="I55" s="3">
        <v>9937</v>
      </c>
      <c r="J55" s="3">
        <v>10102</v>
      </c>
      <c r="K55" s="3">
        <v>10753</v>
      </c>
      <c r="L55" s="3">
        <v>12304</v>
      </c>
      <c r="M55" s="3">
        <v>14492</v>
      </c>
      <c r="N55" s="3">
        <v>12151</v>
      </c>
      <c r="O55" s="3">
        <v>12081</v>
      </c>
      <c r="P55" s="3">
        <v>13547</v>
      </c>
      <c r="Q55" s="3">
        <v>12368</v>
      </c>
      <c r="R55" s="3">
        <v>13180</v>
      </c>
      <c r="S55" s="3">
        <v>14201</v>
      </c>
      <c r="T55" s="20">
        <f t="shared" si="0"/>
        <v>16.871039420623823</v>
      </c>
      <c r="U55" s="11">
        <v>16.87</v>
      </c>
      <c r="V55" s="2" t="s">
        <v>8</v>
      </c>
    </row>
    <row r="56" spans="1:22">
      <c r="A56" s="2" t="s">
        <v>514</v>
      </c>
      <c r="B56" s="19" t="s">
        <v>47</v>
      </c>
      <c r="C56" s="19" t="s">
        <v>47</v>
      </c>
      <c r="D56" s="19" t="s">
        <v>47</v>
      </c>
      <c r="E56" s="19" t="s">
        <v>47</v>
      </c>
      <c r="F56" s="19" t="s">
        <v>47</v>
      </c>
      <c r="G56" s="19" t="s">
        <v>47</v>
      </c>
      <c r="H56" s="19" t="s">
        <v>47</v>
      </c>
      <c r="I56" s="19" t="s">
        <v>47</v>
      </c>
      <c r="J56" s="19" t="s">
        <v>47</v>
      </c>
      <c r="K56" s="19" t="s">
        <v>47</v>
      </c>
      <c r="L56" s="19" t="s">
        <v>47</v>
      </c>
      <c r="M56" s="3">
        <v>8880</v>
      </c>
      <c r="N56" s="3">
        <v>9480</v>
      </c>
      <c r="O56" s="3">
        <v>9810</v>
      </c>
      <c r="P56" s="3">
        <v>11019</v>
      </c>
      <c r="Q56" s="3">
        <v>11024</v>
      </c>
      <c r="R56" s="3">
        <v>12045</v>
      </c>
      <c r="S56" s="3">
        <v>14150</v>
      </c>
      <c r="T56" s="20">
        <f t="shared" si="0"/>
        <v>49.261603375527429</v>
      </c>
      <c r="V56" s="2" t="s">
        <v>514</v>
      </c>
    </row>
    <row r="57" spans="1:22">
      <c r="A57" s="2" t="s">
        <v>449</v>
      </c>
      <c r="B57" s="3">
        <v>3706</v>
      </c>
      <c r="C57" s="3">
        <v>3811</v>
      </c>
      <c r="D57" s="3">
        <v>4026</v>
      </c>
      <c r="E57" s="3">
        <v>4086</v>
      </c>
      <c r="F57" s="3">
        <v>5230</v>
      </c>
      <c r="G57" s="3">
        <v>9490</v>
      </c>
      <c r="H57" s="3">
        <v>7673</v>
      </c>
      <c r="I57" s="3">
        <v>7346</v>
      </c>
      <c r="J57" s="3">
        <v>7859</v>
      </c>
      <c r="K57" s="3">
        <v>7911</v>
      </c>
      <c r="L57" s="3">
        <v>8054</v>
      </c>
      <c r="M57" s="3">
        <v>11621</v>
      </c>
      <c r="N57" s="3">
        <v>11892</v>
      </c>
      <c r="O57" s="3">
        <v>13670</v>
      </c>
      <c r="P57" s="3">
        <v>13792</v>
      </c>
      <c r="Q57" s="3">
        <v>13945</v>
      </c>
      <c r="R57" s="3">
        <v>14084</v>
      </c>
      <c r="S57" s="3">
        <v>14139</v>
      </c>
      <c r="T57" s="20">
        <f t="shared" si="0"/>
        <v>18.895055499495463</v>
      </c>
      <c r="V57" s="2" t="s">
        <v>449</v>
      </c>
    </row>
    <row r="58" spans="1:22">
      <c r="A58" s="2" t="s">
        <v>91</v>
      </c>
      <c r="B58" s="3">
        <v>6185</v>
      </c>
      <c r="C58" s="3">
        <v>6592</v>
      </c>
      <c r="D58" s="3">
        <v>8714</v>
      </c>
      <c r="E58" s="3">
        <v>8755</v>
      </c>
      <c r="F58" s="3">
        <v>8790</v>
      </c>
      <c r="G58" s="3">
        <v>9250</v>
      </c>
      <c r="H58" s="3">
        <v>11525</v>
      </c>
      <c r="I58" s="3">
        <v>6235</v>
      </c>
      <c r="J58" s="3">
        <v>6290</v>
      </c>
      <c r="K58" s="3">
        <v>6919</v>
      </c>
      <c r="L58" s="3">
        <v>7040</v>
      </c>
      <c r="M58" s="3">
        <v>9250</v>
      </c>
      <c r="N58" s="3">
        <v>12220</v>
      </c>
      <c r="O58" s="3">
        <v>10889</v>
      </c>
      <c r="P58" s="3">
        <v>11386</v>
      </c>
      <c r="Q58" s="3">
        <v>11492</v>
      </c>
      <c r="R58" s="3">
        <v>12181</v>
      </c>
      <c r="S58" s="3">
        <v>14080</v>
      </c>
      <c r="T58" s="20">
        <f t="shared" si="0"/>
        <v>15.220949263502458</v>
      </c>
      <c r="U58" s="11">
        <v>15.22</v>
      </c>
      <c r="V58" s="2" t="s">
        <v>91</v>
      </c>
    </row>
    <row r="59" spans="1:22">
      <c r="A59" s="2" t="s">
        <v>168</v>
      </c>
      <c r="B59" s="3">
        <v>2550</v>
      </c>
      <c r="C59" s="3">
        <v>3756</v>
      </c>
      <c r="D59" s="3">
        <v>3424</v>
      </c>
      <c r="E59" s="3">
        <v>3073</v>
      </c>
      <c r="F59" s="3">
        <v>2186</v>
      </c>
      <c r="G59" s="3">
        <v>2191</v>
      </c>
      <c r="H59" s="3">
        <v>3600</v>
      </c>
      <c r="I59" s="3">
        <v>3267</v>
      </c>
      <c r="J59" s="3">
        <v>3920</v>
      </c>
      <c r="K59" s="3">
        <v>3267</v>
      </c>
      <c r="L59" s="3">
        <v>7957</v>
      </c>
      <c r="M59" s="3">
        <v>8352</v>
      </c>
      <c r="N59" s="3">
        <v>9099</v>
      </c>
      <c r="O59" s="3">
        <v>9048</v>
      </c>
      <c r="P59" s="3">
        <v>8742</v>
      </c>
      <c r="Q59" s="3">
        <v>10738</v>
      </c>
      <c r="R59" s="3">
        <v>12932</v>
      </c>
      <c r="S59" s="3">
        <v>13820</v>
      </c>
      <c r="T59" s="20">
        <f t="shared" si="0"/>
        <v>51.884822507967911</v>
      </c>
      <c r="U59" s="11">
        <v>51.88</v>
      </c>
      <c r="V59" s="2" t="s">
        <v>168</v>
      </c>
    </row>
    <row r="60" spans="1:22">
      <c r="A60" s="2" t="s">
        <v>12</v>
      </c>
      <c r="B60" s="3">
        <v>14330</v>
      </c>
      <c r="C60" s="3">
        <v>14663</v>
      </c>
      <c r="D60" s="3">
        <v>13950</v>
      </c>
      <c r="E60" s="3">
        <v>5940</v>
      </c>
      <c r="F60" s="3">
        <v>5940</v>
      </c>
      <c r="G60" s="3">
        <v>6059</v>
      </c>
      <c r="H60" s="3">
        <v>6103</v>
      </c>
      <c r="I60" s="3">
        <v>7563</v>
      </c>
      <c r="J60" s="3">
        <v>7475</v>
      </c>
      <c r="K60" s="3">
        <v>8057</v>
      </c>
      <c r="L60" s="3">
        <v>16665</v>
      </c>
      <c r="M60" s="3">
        <v>22023</v>
      </c>
      <c r="N60" s="3">
        <v>16389</v>
      </c>
      <c r="O60" s="3">
        <v>21426</v>
      </c>
      <c r="P60" s="3">
        <v>23803</v>
      </c>
      <c r="Q60" s="3">
        <v>22546</v>
      </c>
      <c r="R60" s="3">
        <v>23011</v>
      </c>
      <c r="S60" s="3">
        <v>13716</v>
      </c>
      <c r="T60" s="20">
        <f t="shared" si="0"/>
        <v>-16.309719934102141</v>
      </c>
      <c r="V60" s="2" t="s">
        <v>12</v>
      </c>
    </row>
    <row r="61" spans="1:22">
      <c r="A61" s="2" t="s">
        <v>417</v>
      </c>
      <c r="B61" s="3">
        <v>5100</v>
      </c>
      <c r="C61" s="3">
        <v>7530</v>
      </c>
      <c r="D61" s="3">
        <v>9300</v>
      </c>
      <c r="E61" s="3">
        <v>3456</v>
      </c>
      <c r="F61" s="3">
        <v>3800</v>
      </c>
      <c r="G61" s="3">
        <v>2800</v>
      </c>
      <c r="H61" s="3">
        <v>2177</v>
      </c>
      <c r="I61" s="3">
        <v>2351</v>
      </c>
      <c r="J61" s="3">
        <v>2398</v>
      </c>
      <c r="K61" s="3">
        <v>2412</v>
      </c>
      <c r="L61" s="3">
        <v>2658</v>
      </c>
      <c r="M61" s="3">
        <v>2530</v>
      </c>
      <c r="N61" s="3">
        <v>6755</v>
      </c>
      <c r="O61" s="3">
        <v>7093</v>
      </c>
      <c r="P61" s="3">
        <v>7415</v>
      </c>
      <c r="Q61" s="3">
        <v>8425</v>
      </c>
      <c r="R61" s="3">
        <v>8804</v>
      </c>
      <c r="S61" s="3">
        <v>13586</v>
      </c>
      <c r="T61" s="20">
        <f t="shared" si="0"/>
        <v>101.12509252405624</v>
      </c>
      <c r="V61" s="2" t="s">
        <v>417</v>
      </c>
    </row>
    <row r="62" spans="1:22">
      <c r="A62" s="2" t="s">
        <v>407</v>
      </c>
      <c r="B62" s="3">
        <v>17250</v>
      </c>
      <c r="C62" s="3">
        <v>17550</v>
      </c>
      <c r="D62" s="3">
        <v>18281</v>
      </c>
      <c r="E62" s="3">
        <v>19281</v>
      </c>
      <c r="F62" s="3">
        <v>19350</v>
      </c>
      <c r="G62" s="3">
        <v>21276</v>
      </c>
      <c r="H62" s="3">
        <v>9043</v>
      </c>
      <c r="I62" s="3">
        <v>14620</v>
      </c>
      <c r="J62" s="3">
        <v>14737</v>
      </c>
      <c r="K62" s="3">
        <v>15053</v>
      </c>
      <c r="L62" s="3">
        <v>14750</v>
      </c>
      <c r="M62" s="3">
        <v>12558</v>
      </c>
      <c r="N62" s="3">
        <v>11550</v>
      </c>
      <c r="O62" s="3">
        <v>13739</v>
      </c>
      <c r="P62" s="3">
        <v>14426</v>
      </c>
      <c r="Q62" s="3">
        <v>13136</v>
      </c>
      <c r="R62" s="3">
        <v>13399</v>
      </c>
      <c r="S62" s="3">
        <v>13399</v>
      </c>
      <c r="T62" s="20">
        <f t="shared" si="0"/>
        <v>16.008658008658006</v>
      </c>
      <c r="V62" s="2" t="s">
        <v>407</v>
      </c>
    </row>
    <row r="63" spans="1:22">
      <c r="A63" s="2" t="s">
        <v>9</v>
      </c>
      <c r="B63" s="3">
        <v>9970</v>
      </c>
      <c r="C63" s="3">
        <v>9980</v>
      </c>
      <c r="D63" s="3">
        <v>9980</v>
      </c>
      <c r="E63" s="3">
        <v>7580</v>
      </c>
      <c r="F63" s="3">
        <v>7630</v>
      </c>
      <c r="G63" s="3">
        <v>7580</v>
      </c>
      <c r="H63" s="3">
        <v>11234</v>
      </c>
      <c r="I63" s="3">
        <v>10380</v>
      </c>
      <c r="J63" s="3">
        <v>10380</v>
      </c>
      <c r="K63" s="3">
        <v>10400</v>
      </c>
      <c r="L63" s="3">
        <v>10390</v>
      </c>
      <c r="M63" s="3">
        <v>9500</v>
      </c>
      <c r="N63" s="3">
        <v>8328</v>
      </c>
      <c r="O63" s="3">
        <v>8330</v>
      </c>
      <c r="P63" s="3">
        <v>8588</v>
      </c>
      <c r="Q63" s="3">
        <v>8150</v>
      </c>
      <c r="R63" s="3">
        <v>9500</v>
      </c>
      <c r="S63" s="3">
        <v>13000</v>
      </c>
      <c r="T63" s="20">
        <f t="shared" si="0"/>
        <v>56.099903938520647</v>
      </c>
      <c r="V63" s="2" t="s">
        <v>9</v>
      </c>
    </row>
    <row r="64" spans="1:22">
      <c r="A64" s="2" t="s">
        <v>306</v>
      </c>
      <c r="B64" s="3">
        <v>2530</v>
      </c>
      <c r="C64" s="3">
        <v>2639</v>
      </c>
      <c r="D64" s="3">
        <v>2665</v>
      </c>
      <c r="E64" s="3">
        <v>2663</v>
      </c>
      <c r="F64" s="3">
        <v>2852</v>
      </c>
      <c r="G64" s="3">
        <v>2761</v>
      </c>
      <c r="H64" s="3">
        <v>8052</v>
      </c>
      <c r="I64" s="3">
        <v>3752</v>
      </c>
      <c r="J64" s="3">
        <v>3336</v>
      </c>
      <c r="K64" s="3">
        <v>3255</v>
      </c>
      <c r="L64" s="3">
        <v>3610</v>
      </c>
      <c r="M64" s="3">
        <v>3478</v>
      </c>
      <c r="N64" s="3">
        <v>10250</v>
      </c>
      <c r="O64" s="3">
        <v>11265</v>
      </c>
      <c r="P64" s="3">
        <v>12279</v>
      </c>
      <c r="Q64" s="3">
        <v>11666</v>
      </c>
      <c r="R64" s="3">
        <v>12825</v>
      </c>
      <c r="S64" s="3">
        <v>12967</v>
      </c>
      <c r="T64" s="20">
        <f t="shared" si="0"/>
        <v>26.507317073170732</v>
      </c>
      <c r="V64" s="2" t="s">
        <v>306</v>
      </c>
    </row>
    <row r="65" spans="1:22">
      <c r="A65" s="2" t="s">
        <v>401</v>
      </c>
      <c r="B65" s="3">
        <v>5037</v>
      </c>
      <c r="C65" s="3">
        <v>5321</v>
      </c>
      <c r="D65" s="3">
        <v>5705</v>
      </c>
      <c r="E65" s="3">
        <v>4850</v>
      </c>
      <c r="F65" s="3">
        <v>5730</v>
      </c>
      <c r="G65" s="3">
        <v>6450</v>
      </c>
      <c r="H65" s="3">
        <v>8000</v>
      </c>
      <c r="I65" s="3">
        <v>9000</v>
      </c>
      <c r="J65" s="3">
        <v>8600</v>
      </c>
      <c r="K65" s="3">
        <v>8600</v>
      </c>
      <c r="L65" s="3">
        <v>11500</v>
      </c>
      <c r="M65" s="3">
        <v>11400</v>
      </c>
      <c r="N65" s="3">
        <v>10500</v>
      </c>
      <c r="O65" s="3">
        <v>9500</v>
      </c>
      <c r="P65" s="3">
        <v>9100</v>
      </c>
      <c r="Q65" s="3">
        <v>15200</v>
      </c>
      <c r="R65" s="3">
        <v>12810</v>
      </c>
      <c r="S65" s="3">
        <v>12920</v>
      </c>
      <c r="T65" s="20">
        <f t="shared" si="0"/>
        <v>23.047619047619051</v>
      </c>
      <c r="V65" s="2" t="s">
        <v>401</v>
      </c>
    </row>
    <row r="66" spans="1:22">
      <c r="A66" s="2" t="s">
        <v>500</v>
      </c>
      <c r="B66" s="3">
        <v>3242</v>
      </c>
      <c r="C66" s="3">
        <v>3142</v>
      </c>
      <c r="D66" s="3">
        <v>3269</v>
      </c>
      <c r="E66" s="3">
        <v>3390</v>
      </c>
      <c r="F66" s="3">
        <v>3508</v>
      </c>
      <c r="G66" s="3">
        <v>3729</v>
      </c>
      <c r="H66" s="3">
        <v>7822</v>
      </c>
      <c r="I66" s="3">
        <v>3956</v>
      </c>
      <c r="J66" s="3">
        <v>3594</v>
      </c>
      <c r="K66" s="3">
        <v>3957</v>
      </c>
      <c r="L66" s="3">
        <v>4125</v>
      </c>
      <c r="M66" s="3">
        <v>4334</v>
      </c>
      <c r="N66" s="3">
        <v>7696</v>
      </c>
      <c r="O66" s="3">
        <v>7959</v>
      </c>
      <c r="P66" s="3">
        <v>12034</v>
      </c>
      <c r="Q66" s="3">
        <v>14529</v>
      </c>
      <c r="R66" s="3">
        <v>15275</v>
      </c>
      <c r="S66" s="3">
        <v>12900</v>
      </c>
      <c r="T66" s="20">
        <f t="shared" si="0"/>
        <v>67.619542619542614</v>
      </c>
      <c r="V66" s="2" t="s">
        <v>500</v>
      </c>
    </row>
    <row r="67" spans="1:22">
      <c r="A67" s="2" t="s">
        <v>6</v>
      </c>
      <c r="B67" s="3">
        <v>8979</v>
      </c>
      <c r="C67" s="3">
        <v>9209</v>
      </c>
      <c r="D67" s="3">
        <v>9214</v>
      </c>
      <c r="E67" s="3">
        <v>10322</v>
      </c>
      <c r="F67" s="3">
        <v>10532</v>
      </c>
      <c r="G67" s="3">
        <v>10695</v>
      </c>
      <c r="H67" s="3">
        <v>11021</v>
      </c>
      <c r="I67" s="3">
        <v>11791</v>
      </c>
      <c r="J67" s="3">
        <v>10604</v>
      </c>
      <c r="K67" s="3">
        <v>10846</v>
      </c>
      <c r="L67" s="3">
        <v>11253</v>
      </c>
      <c r="M67" s="3">
        <v>8801</v>
      </c>
      <c r="N67" s="3">
        <v>9681</v>
      </c>
      <c r="O67" s="3">
        <v>9883</v>
      </c>
      <c r="P67" s="3">
        <v>10405</v>
      </c>
      <c r="Q67" s="3">
        <v>10160</v>
      </c>
      <c r="R67" s="3">
        <v>10972</v>
      </c>
      <c r="S67" s="3">
        <v>12827</v>
      </c>
      <c r="T67" s="20">
        <f t="shared" si="0"/>
        <v>32.49664290879042</v>
      </c>
      <c r="V67" s="2" t="s">
        <v>6</v>
      </c>
    </row>
    <row r="68" spans="1:22">
      <c r="A68" s="2" t="s">
        <v>219</v>
      </c>
      <c r="B68" s="3">
        <v>8810</v>
      </c>
      <c r="C68" s="3">
        <v>8910</v>
      </c>
      <c r="D68" s="3">
        <v>8500</v>
      </c>
      <c r="E68" s="3">
        <v>8745</v>
      </c>
      <c r="F68" s="3">
        <v>9630</v>
      </c>
      <c r="G68" s="3">
        <v>9750</v>
      </c>
      <c r="H68" s="3">
        <v>18000</v>
      </c>
      <c r="I68" s="3">
        <v>10200</v>
      </c>
      <c r="J68" s="3">
        <v>10200</v>
      </c>
      <c r="K68" s="3">
        <v>10250</v>
      </c>
      <c r="L68" s="3">
        <v>10225</v>
      </c>
      <c r="M68" s="3">
        <v>11000</v>
      </c>
      <c r="N68" s="3">
        <v>10573</v>
      </c>
      <c r="O68" s="3">
        <v>10554</v>
      </c>
      <c r="P68" s="3">
        <v>10611</v>
      </c>
      <c r="Q68" s="3">
        <v>9750</v>
      </c>
      <c r="R68" s="3">
        <v>9800</v>
      </c>
      <c r="S68" s="3">
        <v>12800</v>
      </c>
      <c r="T68" s="20">
        <f t="shared" si="0"/>
        <v>21.063085217062326</v>
      </c>
      <c r="V68" s="2" t="s">
        <v>219</v>
      </c>
    </row>
    <row r="69" spans="1:22">
      <c r="A69" s="2" t="s">
        <v>315</v>
      </c>
      <c r="B69" s="3">
        <v>3155</v>
      </c>
      <c r="C69" s="3">
        <v>3191</v>
      </c>
      <c r="D69" s="3">
        <v>3489</v>
      </c>
      <c r="E69" s="3">
        <v>3741</v>
      </c>
      <c r="F69" s="3">
        <v>3965</v>
      </c>
      <c r="G69" s="3">
        <v>3925</v>
      </c>
      <c r="H69" s="3">
        <v>5097</v>
      </c>
      <c r="I69" s="3">
        <v>2599</v>
      </c>
      <c r="J69" s="3">
        <v>2784</v>
      </c>
      <c r="K69" s="3">
        <v>2940</v>
      </c>
      <c r="L69" s="3">
        <v>3243</v>
      </c>
      <c r="M69" s="3">
        <v>3292</v>
      </c>
      <c r="N69" s="3">
        <v>3300</v>
      </c>
      <c r="O69" s="3">
        <v>10195</v>
      </c>
      <c r="P69" s="3">
        <v>11418</v>
      </c>
      <c r="Q69" s="3">
        <v>11875</v>
      </c>
      <c r="R69" s="3">
        <v>12124</v>
      </c>
      <c r="S69" s="3">
        <v>12731</v>
      </c>
      <c r="T69" s="20">
        <f t="shared" ref="T69:T132" si="1">((S69/N69)-1)*100</f>
        <v>285.78787878787881</v>
      </c>
      <c r="V69" s="2" t="s">
        <v>315</v>
      </c>
    </row>
    <row r="70" spans="1:22">
      <c r="A70" s="2" t="s">
        <v>14</v>
      </c>
      <c r="B70" s="3">
        <v>4755</v>
      </c>
      <c r="C70" s="3">
        <v>5590</v>
      </c>
      <c r="D70" s="3">
        <v>6913</v>
      </c>
      <c r="E70" s="3">
        <v>6429</v>
      </c>
      <c r="F70" s="3">
        <v>6564</v>
      </c>
      <c r="G70" s="3">
        <v>7267</v>
      </c>
      <c r="H70" s="3">
        <v>8125</v>
      </c>
      <c r="I70" s="3">
        <v>8775</v>
      </c>
      <c r="J70" s="3">
        <v>9063</v>
      </c>
      <c r="K70" s="3">
        <v>9421</v>
      </c>
      <c r="L70" s="3">
        <v>10260</v>
      </c>
      <c r="M70" s="3">
        <v>10242</v>
      </c>
      <c r="N70" s="3">
        <v>10806</v>
      </c>
      <c r="O70" s="3">
        <v>10413</v>
      </c>
      <c r="P70" s="3">
        <v>9987</v>
      </c>
      <c r="Q70" s="3">
        <v>11175</v>
      </c>
      <c r="R70" s="3">
        <v>13721</v>
      </c>
      <c r="S70" s="3">
        <v>12084</v>
      </c>
      <c r="T70" s="20">
        <f t="shared" si="1"/>
        <v>11.826762909494715</v>
      </c>
      <c r="V70" s="2" t="s">
        <v>14</v>
      </c>
    </row>
    <row r="71" spans="1:22">
      <c r="A71" s="2" t="s">
        <v>459</v>
      </c>
      <c r="B71" s="3">
        <v>7584</v>
      </c>
      <c r="C71" s="3">
        <v>8505</v>
      </c>
      <c r="D71" s="3">
        <v>10576</v>
      </c>
      <c r="E71" s="3">
        <v>8865</v>
      </c>
      <c r="F71" s="3">
        <v>10061</v>
      </c>
      <c r="G71" s="3">
        <v>10563</v>
      </c>
      <c r="H71" s="3">
        <v>10681</v>
      </c>
      <c r="I71" s="3">
        <v>8921</v>
      </c>
      <c r="J71" s="3">
        <v>9134</v>
      </c>
      <c r="K71" s="3">
        <v>10460</v>
      </c>
      <c r="L71" s="3">
        <v>12352</v>
      </c>
      <c r="M71" s="3">
        <v>10600</v>
      </c>
      <c r="N71" s="3">
        <v>10389</v>
      </c>
      <c r="O71" s="3">
        <v>10699</v>
      </c>
      <c r="P71" s="3">
        <v>10716</v>
      </c>
      <c r="Q71" s="3">
        <v>10996</v>
      </c>
      <c r="R71" s="3">
        <v>11537</v>
      </c>
      <c r="S71" s="3">
        <v>12056</v>
      </c>
      <c r="T71" s="20">
        <f t="shared" si="1"/>
        <v>16.045817691789388</v>
      </c>
      <c r="V71" s="2" t="s">
        <v>459</v>
      </c>
    </row>
    <row r="72" spans="1:22">
      <c r="A72" s="2" t="s">
        <v>364</v>
      </c>
      <c r="B72" s="3">
        <v>3581</v>
      </c>
      <c r="C72" s="3">
        <v>3670</v>
      </c>
      <c r="D72" s="3">
        <v>3720</v>
      </c>
      <c r="E72" s="3">
        <v>3836</v>
      </c>
      <c r="F72" s="3">
        <v>3979</v>
      </c>
      <c r="G72" s="3">
        <v>3960</v>
      </c>
      <c r="H72" s="3">
        <v>3945</v>
      </c>
      <c r="I72" s="3">
        <v>3910</v>
      </c>
      <c r="J72" s="3">
        <v>3926</v>
      </c>
      <c r="K72" s="3">
        <v>3981</v>
      </c>
      <c r="L72" s="3">
        <v>4060</v>
      </c>
      <c r="M72" s="3">
        <v>6089</v>
      </c>
      <c r="N72" s="3">
        <v>9375</v>
      </c>
      <c r="O72" s="3">
        <v>9490</v>
      </c>
      <c r="P72" s="3">
        <v>9470</v>
      </c>
      <c r="Q72" s="3">
        <v>10987</v>
      </c>
      <c r="R72" s="3">
        <v>11097</v>
      </c>
      <c r="S72" s="3">
        <v>11952</v>
      </c>
      <c r="T72" s="20">
        <f t="shared" si="1"/>
        <v>27.488</v>
      </c>
      <c r="V72" s="2" t="s">
        <v>364</v>
      </c>
    </row>
    <row r="73" spans="1:22">
      <c r="A73" s="2" t="s">
        <v>466</v>
      </c>
      <c r="B73" s="3">
        <v>7022</v>
      </c>
      <c r="C73" s="3">
        <v>7884</v>
      </c>
      <c r="D73" s="3">
        <v>8770</v>
      </c>
      <c r="E73" s="3">
        <v>4165</v>
      </c>
      <c r="F73" s="3">
        <v>4278</v>
      </c>
      <c r="G73" s="3">
        <v>4464</v>
      </c>
      <c r="H73" s="3">
        <v>6625</v>
      </c>
      <c r="I73" s="3">
        <v>7110</v>
      </c>
      <c r="J73" s="3">
        <v>7220</v>
      </c>
      <c r="K73" s="3">
        <v>7942</v>
      </c>
      <c r="L73" s="3">
        <v>8061</v>
      </c>
      <c r="M73" s="3">
        <v>7789</v>
      </c>
      <c r="N73" s="3">
        <v>7562</v>
      </c>
      <c r="O73" s="3">
        <v>7804</v>
      </c>
      <c r="P73" s="3">
        <v>7815</v>
      </c>
      <c r="Q73" s="3">
        <v>10000</v>
      </c>
      <c r="R73" s="3">
        <v>9720</v>
      </c>
      <c r="S73" s="3">
        <v>11900</v>
      </c>
      <c r="T73" s="20">
        <f t="shared" si="1"/>
        <v>57.365776249669409</v>
      </c>
      <c r="V73" s="2" t="s">
        <v>466</v>
      </c>
    </row>
    <row r="74" spans="1:22">
      <c r="A74" s="2" t="s">
        <v>505</v>
      </c>
      <c r="B74" s="3">
        <v>2880</v>
      </c>
      <c r="C74" s="3">
        <v>3270</v>
      </c>
      <c r="D74" s="3">
        <v>3242</v>
      </c>
      <c r="E74" s="3">
        <v>3817</v>
      </c>
      <c r="F74" s="3">
        <v>3800</v>
      </c>
      <c r="G74" s="3">
        <v>4575</v>
      </c>
      <c r="H74" s="3">
        <v>8700</v>
      </c>
      <c r="I74" s="3">
        <v>7768</v>
      </c>
      <c r="J74" s="3">
        <v>9177</v>
      </c>
      <c r="K74" s="3">
        <v>9118</v>
      </c>
      <c r="L74" s="3">
        <v>7290</v>
      </c>
      <c r="M74" s="3">
        <v>8895</v>
      </c>
      <c r="N74" s="3">
        <v>9795</v>
      </c>
      <c r="O74" s="3">
        <v>8205</v>
      </c>
      <c r="P74" s="3">
        <v>6738</v>
      </c>
      <c r="Q74" s="3">
        <v>7988</v>
      </c>
      <c r="R74" s="3">
        <v>9337</v>
      </c>
      <c r="S74" s="3">
        <v>11803</v>
      </c>
      <c r="T74" s="20">
        <f t="shared" si="1"/>
        <v>20.500255232261356</v>
      </c>
      <c r="V74" s="2" t="s">
        <v>505</v>
      </c>
    </row>
    <row r="75" spans="1:22">
      <c r="A75" s="2" t="s">
        <v>442</v>
      </c>
      <c r="B75" s="3">
        <v>3571</v>
      </c>
      <c r="C75" s="3">
        <v>4111</v>
      </c>
      <c r="D75" s="3">
        <v>6533</v>
      </c>
      <c r="E75" s="3">
        <v>2635</v>
      </c>
      <c r="F75" s="3">
        <v>2891</v>
      </c>
      <c r="G75" s="3">
        <v>3566</v>
      </c>
      <c r="H75" s="3">
        <v>6704</v>
      </c>
      <c r="I75" s="3">
        <v>7240</v>
      </c>
      <c r="J75" s="3">
        <v>7350</v>
      </c>
      <c r="K75" s="3">
        <v>7325</v>
      </c>
      <c r="L75" s="3">
        <v>7585</v>
      </c>
      <c r="M75" s="3">
        <v>8035</v>
      </c>
      <c r="N75" s="3">
        <v>8306</v>
      </c>
      <c r="O75" s="3">
        <v>8226</v>
      </c>
      <c r="P75" s="3">
        <v>7635</v>
      </c>
      <c r="Q75" s="3">
        <v>9114</v>
      </c>
      <c r="R75" s="3">
        <v>11670</v>
      </c>
      <c r="S75" s="3">
        <v>11787</v>
      </c>
      <c r="T75" s="20">
        <f t="shared" si="1"/>
        <v>41.90946303876715</v>
      </c>
      <c r="V75" s="2" t="s">
        <v>442</v>
      </c>
    </row>
    <row r="76" spans="1:22">
      <c r="A76" s="2" t="s">
        <v>236</v>
      </c>
      <c r="B76" s="3">
        <v>1512</v>
      </c>
      <c r="C76" s="3">
        <v>3891</v>
      </c>
      <c r="D76" s="3">
        <v>3778</v>
      </c>
      <c r="E76" s="3">
        <v>3770</v>
      </c>
      <c r="F76" s="3">
        <v>2141</v>
      </c>
      <c r="G76" s="3">
        <v>3460</v>
      </c>
      <c r="H76" s="3">
        <v>2970</v>
      </c>
      <c r="I76" s="3">
        <v>3115</v>
      </c>
      <c r="J76" s="3">
        <v>3177</v>
      </c>
      <c r="K76" s="3">
        <v>3045</v>
      </c>
      <c r="L76" s="3">
        <v>3872</v>
      </c>
      <c r="M76" s="3">
        <v>4275</v>
      </c>
      <c r="N76" s="3">
        <v>4457</v>
      </c>
      <c r="O76" s="3">
        <v>5947</v>
      </c>
      <c r="P76" s="3">
        <v>5177</v>
      </c>
      <c r="Q76" s="3">
        <v>3080</v>
      </c>
      <c r="R76" s="3">
        <v>8973</v>
      </c>
      <c r="S76" s="3">
        <v>11786</v>
      </c>
      <c r="T76" s="20">
        <f t="shared" si="1"/>
        <v>164.43796275521652</v>
      </c>
      <c r="V76" s="2" t="s">
        <v>236</v>
      </c>
    </row>
    <row r="77" spans="1:22">
      <c r="A77" s="2" t="s">
        <v>51</v>
      </c>
      <c r="B77" s="3">
        <v>8136</v>
      </c>
      <c r="C77" s="3">
        <v>7811</v>
      </c>
      <c r="D77" s="3">
        <v>6823</v>
      </c>
      <c r="E77" s="3">
        <v>6104</v>
      </c>
      <c r="F77" s="3">
        <v>6903</v>
      </c>
      <c r="G77" s="3">
        <v>9369</v>
      </c>
      <c r="H77" s="3">
        <v>10357</v>
      </c>
      <c r="I77" s="3">
        <v>10868</v>
      </c>
      <c r="J77" s="3">
        <v>9498</v>
      </c>
      <c r="K77" s="3">
        <v>9945</v>
      </c>
      <c r="L77" s="3">
        <v>11379</v>
      </c>
      <c r="M77" s="3">
        <v>11508</v>
      </c>
      <c r="N77" s="3">
        <v>10493</v>
      </c>
      <c r="O77" s="3">
        <v>10162</v>
      </c>
      <c r="P77" s="3">
        <v>11239</v>
      </c>
      <c r="Q77" s="3">
        <v>10932</v>
      </c>
      <c r="R77" s="3">
        <v>11369</v>
      </c>
      <c r="S77" s="3">
        <v>11735</v>
      </c>
      <c r="T77" s="20">
        <f t="shared" si="1"/>
        <v>11.83646240350711</v>
      </c>
      <c r="U77" s="11">
        <v>11.84</v>
      </c>
      <c r="V77" s="2" t="s">
        <v>51</v>
      </c>
    </row>
    <row r="78" spans="1:22">
      <c r="A78" s="2" t="s">
        <v>15</v>
      </c>
      <c r="B78" s="3">
        <v>4080</v>
      </c>
      <c r="C78" s="3">
        <v>6826</v>
      </c>
      <c r="D78" s="3">
        <v>6880</v>
      </c>
      <c r="E78" s="3">
        <v>6406</v>
      </c>
      <c r="F78" s="3">
        <v>6448</v>
      </c>
      <c r="G78" s="3">
        <v>7056</v>
      </c>
      <c r="H78" s="3">
        <v>5410</v>
      </c>
      <c r="I78" s="3">
        <v>5470</v>
      </c>
      <c r="J78" s="3">
        <v>5670</v>
      </c>
      <c r="K78" s="3">
        <v>5820</v>
      </c>
      <c r="L78" s="3">
        <v>6450</v>
      </c>
      <c r="M78" s="3">
        <v>6081</v>
      </c>
      <c r="N78" s="3">
        <v>8044</v>
      </c>
      <c r="O78" s="3">
        <v>7657</v>
      </c>
      <c r="P78" s="3">
        <v>11472</v>
      </c>
      <c r="Q78" s="3">
        <v>11119</v>
      </c>
      <c r="R78" s="3">
        <v>10782</v>
      </c>
      <c r="S78" s="3">
        <v>11720</v>
      </c>
      <c r="T78" s="20">
        <f t="shared" si="1"/>
        <v>45.698657384385875</v>
      </c>
      <c r="V78" s="2" t="s">
        <v>15</v>
      </c>
    </row>
    <row r="79" spans="1:22">
      <c r="A79" s="2" t="s">
        <v>501</v>
      </c>
      <c r="B79" s="19" t="s">
        <v>47</v>
      </c>
      <c r="C79" s="19" t="s">
        <v>47</v>
      </c>
      <c r="D79" s="19" t="s">
        <v>47</v>
      </c>
      <c r="E79" s="19" t="s">
        <v>47</v>
      </c>
      <c r="F79" s="19" t="s">
        <v>47</v>
      </c>
      <c r="G79" s="19" t="s">
        <v>47</v>
      </c>
      <c r="H79" s="19" t="s">
        <v>47</v>
      </c>
      <c r="I79" s="3">
        <v>4584</v>
      </c>
      <c r="J79" s="3">
        <v>4230</v>
      </c>
      <c r="K79" s="3">
        <v>3400</v>
      </c>
      <c r="L79" s="3">
        <v>3036</v>
      </c>
      <c r="M79" s="3">
        <v>2800</v>
      </c>
      <c r="N79" s="3">
        <v>3350</v>
      </c>
      <c r="O79" s="3">
        <v>3400</v>
      </c>
      <c r="P79" s="3">
        <v>7780</v>
      </c>
      <c r="Q79" s="3">
        <v>7790</v>
      </c>
      <c r="R79" s="3">
        <v>7900</v>
      </c>
      <c r="S79" s="3">
        <v>11550</v>
      </c>
      <c r="T79" s="20">
        <f t="shared" si="1"/>
        <v>244.77611940298507</v>
      </c>
      <c r="V79" s="2" t="s">
        <v>501</v>
      </c>
    </row>
    <row r="80" spans="1:22">
      <c r="A80" s="2" t="s">
        <v>138</v>
      </c>
      <c r="B80" s="3">
        <v>2560</v>
      </c>
      <c r="C80" s="3">
        <v>2620</v>
      </c>
      <c r="D80" s="3">
        <v>2800</v>
      </c>
      <c r="E80" s="3">
        <v>2900</v>
      </c>
      <c r="F80" s="3">
        <v>3100</v>
      </c>
      <c r="G80" s="3">
        <v>3155</v>
      </c>
      <c r="H80" s="3">
        <v>10000</v>
      </c>
      <c r="I80" s="3">
        <v>10000</v>
      </c>
      <c r="J80" s="3">
        <v>9500</v>
      </c>
      <c r="K80" s="3">
        <v>10000</v>
      </c>
      <c r="L80" s="3">
        <v>11600</v>
      </c>
      <c r="M80" s="3">
        <v>11600</v>
      </c>
      <c r="N80" s="3">
        <v>10700</v>
      </c>
      <c r="O80" s="3">
        <v>9500</v>
      </c>
      <c r="P80" s="3">
        <v>9600</v>
      </c>
      <c r="Q80" s="3">
        <v>11000</v>
      </c>
      <c r="R80" s="3">
        <v>10425</v>
      </c>
      <c r="S80" s="3">
        <v>11500</v>
      </c>
      <c r="T80" s="20">
        <f t="shared" si="1"/>
        <v>7.4766355140186924</v>
      </c>
      <c r="U80" s="11">
        <v>7.48</v>
      </c>
      <c r="V80" s="2" t="s">
        <v>138</v>
      </c>
    </row>
    <row r="81" spans="1:22">
      <c r="A81" s="2" t="s">
        <v>154</v>
      </c>
      <c r="B81" s="3">
        <v>4176</v>
      </c>
      <c r="C81" s="3">
        <v>5117</v>
      </c>
      <c r="D81" s="3">
        <v>5268</v>
      </c>
      <c r="E81" s="3">
        <v>5268</v>
      </c>
      <c r="F81" s="3">
        <v>5892</v>
      </c>
      <c r="G81" s="3">
        <v>7600</v>
      </c>
      <c r="H81" s="3">
        <v>9326</v>
      </c>
      <c r="I81" s="3">
        <v>12544</v>
      </c>
      <c r="J81" s="3">
        <v>12689</v>
      </c>
      <c r="K81" s="3">
        <v>12905</v>
      </c>
      <c r="L81" s="3">
        <v>13958</v>
      </c>
      <c r="M81" s="3">
        <v>14166</v>
      </c>
      <c r="N81" s="3">
        <v>13838</v>
      </c>
      <c r="O81" s="3">
        <v>13681</v>
      </c>
      <c r="P81" s="3">
        <v>12000</v>
      </c>
      <c r="Q81" s="3">
        <v>15000</v>
      </c>
      <c r="R81" s="3">
        <v>13103</v>
      </c>
      <c r="S81" s="3">
        <v>11500</v>
      </c>
      <c r="T81" s="20">
        <f t="shared" si="1"/>
        <v>-16.895505130799251</v>
      </c>
      <c r="U81" s="11">
        <v>-16.899999999999999</v>
      </c>
      <c r="V81" s="2" t="s">
        <v>154</v>
      </c>
    </row>
    <row r="82" spans="1:22">
      <c r="A82" s="2" t="s">
        <v>314</v>
      </c>
      <c r="B82" s="3">
        <v>8188</v>
      </c>
      <c r="C82" s="3">
        <v>8178</v>
      </c>
      <c r="D82" s="3">
        <v>15100</v>
      </c>
      <c r="E82" s="3">
        <v>14200</v>
      </c>
      <c r="F82" s="3">
        <v>11500</v>
      </c>
      <c r="G82" s="3">
        <v>9775</v>
      </c>
      <c r="H82" s="3">
        <v>9370</v>
      </c>
      <c r="I82" s="3">
        <v>9951</v>
      </c>
      <c r="J82" s="3">
        <v>9952</v>
      </c>
      <c r="K82" s="3">
        <v>9991</v>
      </c>
      <c r="L82" s="3">
        <v>9616</v>
      </c>
      <c r="M82" s="3">
        <v>13421</v>
      </c>
      <c r="N82" s="3">
        <v>13824</v>
      </c>
      <c r="O82" s="3">
        <v>14002</v>
      </c>
      <c r="P82" s="3">
        <v>13722</v>
      </c>
      <c r="Q82" s="3">
        <v>12847</v>
      </c>
      <c r="R82" s="3">
        <v>12746</v>
      </c>
      <c r="S82" s="3">
        <v>11472</v>
      </c>
      <c r="T82" s="20">
        <f t="shared" si="1"/>
        <v>-17.013888888888886</v>
      </c>
      <c r="V82" s="2" t="s">
        <v>314</v>
      </c>
    </row>
    <row r="83" spans="1:22">
      <c r="A83" s="2" t="s">
        <v>230</v>
      </c>
      <c r="B83" s="3">
        <v>4036</v>
      </c>
      <c r="C83" s="3">
        <v>4000</v>
      </c>
      <c r="D83" s="3">
        <v>5743</v>
      </c>
      <c r="E83" s="3">
        <v>4833</v>
      </c>
      <c r="F83" s="3">
        <v>5499</v>
      </c>
      <c r="G83" s="3">
        <v>6816</v>
      </c>
      <c r="H83" s="3">
        <v>9001</v>
      </c>
      <c r="I83" s="3">
        <v>9133</v>
      </c>
      <c r="J83" s="3">
        <v>8241</v>
      </c>
      <c r="K83" s="3">
        <v>9634</v>
      </c>
      <c r="L83" s="3">
        <v>9672</v>
      </c>
      <c r="M83" s="3">
        <v>11588</v>
      </c>
      <c r="N83" s="3">
        <v>10680</v>
      </c>
      <c r="O83" s="3">
        <v>9864</v>
      </c>
      <c r="P83" s="3">
        <v>10357</v>
      </c>
      <c r="Q83" s="3">
        <v>10529</v>
      </c>
      <c r="R83" s="3">
        <v>11371</v>
      </c>
      <c r="S83" s="3">
        <v>11427</v>
      </c>
      <c r="T83" s="20">
        <f t="shared" si="1"/>
        <v>6.9943820224719122</v>
      </c>
      <c r="V83" s="2" t="s">
        <v>230</v>
      </c>
    </row>
    <row r="84" spans="1:22">
      <c r="A84" s="2" t="s">
        <v>79</v>
      </c>
      <c r="B84" s="3">
        <v>7008</v>
      </c>
      <c r="C84" s="3">
        <v>7196</v>
      </c>
      <c r="D84" s="3">
        <v>7258</v>
      </c>
      <c r="E84" s="3">
        <v>7003</v>
      </c>
      <c r="F84" s="3">
        <v>7062</v>
      </c>
      <c r="G84" s="3">
        <v>7250</v>
      </c>
      <c r="H84" s="3">
        <v>6535</v>
      </c>
      <c r="I84" s="3">
        <v>6550</v>
      </c>
      <c r="J84" s="3">
        <v>6650</v>
      </c>
      <c r="K84" s="3">
        <v>6811</v>
      </c>
      <c r="L84" s="3">
        <v>6750</v>
      </c>
      <c r="M84" s="3">
        <v>6516</v>
      </c>
      <c r="N84" s="3">
        <v>6732</v>
      </c>
      <c r="O84" s="3">
        <v>7164</v>
      </c>
      <c r="P84" s="3">
        <v>7245</v>
      </c>
      <c r="Q84" s="3">
        <v>7164</v>
      </c>
      <c r="R84" s="3">
        <v>7307</v>
      </c>
      <c r="S84" s="3">
        <v>11365</v>
      </c>
      <c r="T84" s="20">
        <f t="shared" si="1"/>
        <v>68.820558526440891</v>
      </c>
      <c r="U84" s="11">
        <v>68.819999999999993</v>
      </c>
      <c r="V84" s="2" t="s">
        <v>79</v>
      </c>
    </row>
    <row r="85" spans="1:22">
      <c r="A85" s="2" t="s">
        <v>5</v>
      </c>
      <c r="B85" s="3">
        <v>5867</v>
      </c>
      <c r="C85" s="3">
        <v>6061</v>
      </c>
      <c r="D85" s="3">
        <v>8317</v>
      </c>
      <c r="E85" s="3">
        <v>8596</v>
      </c>
      <c r="F85" s="3">
        <v>9462</v>
      </c>
      <c r="G85" s="3">
        <v>10911</v>
      </c>
      <c r="H85" s="3">
        <v>11700</v>
      </c>
      <c r="I85" s="3">
        <v>12467</v>
      </c>
      <c r="J85" s="3">
        <v>11911</v>
      </c>
      <c r="K85" s="3">
        <v>10896</v>
      </c>
      <c r="L85" s="3">
        <v>11056</v>
      </c>
      <c r="M85" s="3">
        <v>10618</v>
      </c>
      <c r="N85" s="3">
        <v>10656</v>
      </c>
      <c r="O85" s="3">
        <v>12254</v>
      </c>
      <c r="P85" s="3">
        <v>12555</v>
      </c>
      <c r="Q85" s="3">
        <v>12695</v>
      </c>
      <c r="R85" s="3">
        <v>12300</v>
      </c>
      <c r="S85" s="3">
        <v>11193</v>
      </c>
      <c r="T85" s="20">
        <f t="shared" si="1"/>
        <v>5.0394144144144226</v>
      </c>
      <c r="V85" s="2" t="s">
        <v>5</v>
      </c>
    </row>
    <row r="86" spans="1:22">
      <c r="A86" s="2" t="s">
        <v>502</v>
      </c>
      <c r="B86" s="3">
        <v>5196</v>
      </c>
      <c r="C86" s="3">
        <v>5232</v>
      </c>
      <c r="D86" s="3">
        <v>5317</v>
      </c>
      <c r="E86" s="3">
        <v>3030</v>
      </c>
      <c r="F86" s="3">
        <v>3100</v>
      </c>
      <c r="G86" s="3">
        <v>3250</v>
      </c>
      <c r="H86" s="3">
        <v>3916</v>
      </c>
      <c r="I86" s="3">
        <v>3900</v>
      </c>
      <c r="J86" s="3">
        <v>3975</v>
      </c>
      <c r="K86" s="3">
        <v>4035</v>
      </c>
      <c r="L86" s="3">
        <v>4170</v>
      </c>
      <c r="M86" s="3">
        <v>5261</v>
      </c>
      <c r="N86" s="3">
        <v>5786</v>
      </c>
      <c r="O86" s="3">
        <v>5975</v>
      </c>
      <c r="P86" s="3">
        <v>6038</v>
      </c>
      <c r="Q86" s="3">
        <v>6045</v>
      </c>
      <c r="R86" s="3">
        <v>6042</v>
      </c>
      <c r="S86" s="3">
        <v>11125</v>
      </c>
      <c r="T86" s="20">
        <f t="shared" si="1"/>
        <v>92.274455582440368</v>
      </c>
      <c r="V86" s="2" t="s">
        <v>502</v>
      </c>
    </row>
    <row r="87" spans="1:22">
      <c r="A87" s="2" t="s">
        <v>232</v>
      </c>
      <c r="B87" s="3">
        <v>2716</v>
      </c>
      <c r="C87" s="3">
        <v>2720</v>
      </c>
      <c r="D87" s="3">
        <v>3875</v>
      </c>
      <c r="E87" s="3">
        <v>4101</v>
      </c>
      <c r="F87" s="3">
        <v>4117</v>
      </c>
      <c r="G87" s="3">
        <v>4281</v>
      </c>
      <c r="H87" s="3">
        <v>5280</v>
      </c>
      <c r="I87" s="3">
        <v>5425</v>
      </c>
      <c r="J87" s="3">
        <v>5350</v>
      </c>
      <c r="K87" s="3">
        <v>5885</v>
      </c>
      <c r="L87" s="3">
        <v>9000</v>
      </c>
      <c r="M87" s="3">
        <v>11290</v>
      </c>
      <c r="N87" s="3">
        <v>11000</v>
      </c>
      <c r="O87" s="3">
        <v>8500</v>
      </c>
      <c r="P87" s="3">
        <v>9100</v>
      </c>
      <c r="Q87" s="3">
        <v>10000</v>
      </c>
      <c r="R87" s="3">
        <v>11000</v>
      </c>
      <c r="S87" s="3">
        <v>11000</v>
      </c>
      <c r="T87" s="20">
        <f t="shared" si="1"/>
        <v>0</v>
      </c>
      <c r="V87" s="2" t="s">
        <v>232</v>
      </c>
    </row>
    <row r="88" spans="1:22">
      <c r="A88" s="2" t="s">
        <v>443</v>
      </c>
      <c r="B88" s="3">
        <v>4100</v>
      </c>
      <c r="C88" s="3">
        <v>4326</v>
      </c>
      <c r="D88" s="3">
        <v>4684</v>
      </c>
      <c r="E88" s="3">
        <v>5165</v>
      </c>
      <c r="F88" s="3">
        <v>5527</v>
      </c>
      <c r="G88" s="3">
        <v>6439</v>
      </c>
      <c r="H88" s="3">
        <v>4585</v>
      </c>
      <c r="I88" s="3">
        <v>4410</v>
      </c>
      <c r="J88" s="3">
        <v>4454</v>
      </c>
      <c r="K88" s="3">
        <v>4575</v>
      </c>
      <c r="L88" s="3">
        <v>4606</v>
      </c>
      <c r="M88" s="3">
        <v>4712</v>
      </c>
      <c r="N88" s="3">
        <v>6262</v>
      </c>
      <c r="O88" s="3">
        <v>6326</v>
      </c>
      <c r="P88" s="3">
        <v>6764</v>
      </c>
      <c r="Q88" s="3">
        <v>7007</v>
      </c>
      <c r="R88" s="3">
        <v>7005</v>
      </c>
      <c r="S88" s="3">
        <v>10956</v>
      </c>
      <c r="T88" s="20">
        <f t="shared" si="1"/>
        <v>74.960076652826586</v>
      </c>
      <c r="V88" s="2" t="s">
        <v>443</v>
      </c>
    </row>
    <row r="89" spans="1:22">
      <c r="A89" s="2" t="s">
        <v>18</v>
      </c>
      <c r="B89" s="3">
        <v>22691</v>
      </c>
      <c r="C89" s="3">
        <v>16200</v>
      </c>
      <c r="D89" s="3">
        <v>13770</v>
      </c>
      <c r="E89" s="3">
        <v>14177</v>
      </c>
      <c r="F89" s="3">
        <v>14089</v>
      </c>
      <c r="G89" s="3">
        <v>13776</v>
      </c>
      <c r="H89" s="3">
        <v>12275</v>
      </c>
      <c r="I89" s="3">
        <v>11814</v>
      </c>
      <c r="J89" s="3">
        <v>11802</v>
      </c>
      <c r="K89" s="3">
        <v>12391</v>
      </c>
      <c r="L89" s="3">
        <v>12408</v>
      </c>
      <c r="M89" s="3">
        <v>12095</v>
      </c>
      <c r="N89" s="3">
        <v>11750</v>
      </c>
      <c r="O89" s="3">
        <v>11166</v>
      </c>
      <c r="P89" s="3">
        <v>11020</v>
      </c>
      <c r="Q89" s="3">
        <v>10469</v>
      </c>
      <c r="R89" s="3">
        <v>11500</v>
      </c>
      <c r="S89" s="3">
        <v>10925</v>
      </c>
      <c r="T89" s="20">
        <f t="shared" si="1"/>
        <v>-7.0212765957446859</v>
      </c>
      <c r="U89" s="11">
        <v>-7.02</v>
      </c>
      <c r="V89" s="2" t="s">
        <v>18</v>
      </c>
    </row>
    <row r="90" spans="1:22">
      <c r="A90" s="2" t="s">
        <v>155</v>
      </c>
      <c r="B90" s="3">
        <v>2120</v>
      </c>
      <c r="C90" s="3">
        <v>2575</v>
      </c>
      <c r="D90" s="3">
        <v>2746</v>
      </c>
      <c r="E90" s="3">
        <v>1689</v>
      </c>
      <c r="F90" s="3">
        <v>2136</v>
      </c>
      <c r="G90" s="3">
        <v>2391</v>
      </c>
      <c r="H90" s="3">
        <v>8106</v>
      </c>
      <c r="I90" s="3">
        <v>8755</v>
      </c>
      <c r="J90" s="3">
        <v>8733</v>
      </c>
      <c r="K90" s="3">
        <v>8241</v>
      </c>
      <c r="L90" s="3">
        <v>8258</v>
      </c>
      <c r="M90" s="3">
        <v>7243</v>
      </c>
      <c r="N90" s="3">
        <v>7175</v>
      </c>
      <c r="O90" s="3">
        <v>7362</v>
      </c>
      <c r="P90" s="3">
        <v>6793</v>
      </c>
      <c r="Q90" s="3">
        <v>7161</v>
      </c>
      <c r="R90" s="3">
        <v>10240</v>
      </c>
      <c r="S90" s="3">
        <v>10785</v>
      </c>
      <c r="T90" s="20">
        <f t="shared" si="1"/>
        <v>50.313588850174206</v>
      </c>
      <c r="U90" s="11">
        <v>50.31</v>
      </c>
      <c r="V90" s="2" t="s">
        <v>155</v>
      </c>
    </row>
    <row r="91" spans="1:22">
      <c r="A91" s="2" t="s">
        <v>493</v>
      </c>
      <c r="B91" s="3">
        <v>4858</v>
      </c>
      <c r="C91" s="3">
        <v>4350</v>
      </c>
      <c r="D91" s="3">
        <v>3740</v>
      </c>
      <c r="E91" s="3">
        <v>3254</v>
      </c>
      <c r="F91" s="3">
        <v>2954</v>
      </c>
      <c r="G91" s="3">
        <v>3855</v>
      </c>
      <c r="H91" s="3">
        <v>5872</v>
      </c>
      <c r="I91" s="3">
        <v>5902</v>
      </c>
      <c r="J91" s="3">
        <v>6244</v>
      </c>
      <c r="K91" s="3">
        <v>6937</v>
      </c>
      <c r="L91" s="3">
        <v>7777</v>
      </c>
      <c r="M91" s="3">
        <v>8669</v>
      </c>
      <c r="N91" s="3">
        <v>9019</v>
      </c>
      <c r="O91" s="3">
        <v>9871</v>
      </c>
      <c r="P91" s="3">
        <v>10710</v>
      </c>
      <c r="Q91" s="3">
        <v>10247</v>
      </c>
      <c r="R91" s="3">
        <v>11147</v>
      </c>
      <c r="S91" s="3">
        <v>10763</v>
      </c>
      <c r="T91" s="20">
        <f t="shared" si="1"/>
        <v>19.336955316553951</v>
      </c>
      <c r="V91" s="2" t="s">
        <v>493</v>
      </c>
    </row>
    <row r="92" spans="1:22">
      <c r="A92" s="2" t="s">
        <v>111</v>
      </c>
      <c r="B92" s="3">
        <v>2344</v>
      </c>
      <c r="C92" s="3">
        <v>2589</v>
      </c>
      <c r="D92" s="3">
        <v>2539</v>
      </c>
      <c r="E92" s="3">
        <v>2274</v>
      </c>
      <c r="F92" s="3">
        <v>1161</v>
      </c>
      <c r="G92" s="3">
        <v>1176</v>
      </c>
      <c r="H92" s="3">
        <v>2782</v>
      </c>
      <c r="I92" s="3">
        <v>3219</v>
      </c>
      <c r="J92" s="3">
        <v>6672</v>
      </c>
      <c r="K92" s="3">
        <v>4769</v>
      </c>
      <c r="L92" s="3">
        <v>5908</v>
      </c>
      <c r="M92" s="3">
        <v>6276</v>
      </c>
      <c r="N92" s="3">
        <v>8648</v>
      </c>
      <c r="O92" s="3">
        <v>5138</v>
      </c>
      <c r="P92" s="3">
        <v>4959</v>
      </c>
      <c r="Q92" s="3">
        <v>6177</v>
      </c>
      <c r="R92" s="3">
        <v>8123</v>
      </c>
      <c r="S92" s="3">
        <v>10752</v>
      </c>
      <c r="T92" s="20">
        <f t="shared" si="1"/>
        <v>24.329324699352451</v>
      </c>
      <c r="U92" s="11">
        <v>24.33</v>
      </c>
      <c r="V92" s="2" t="s">
        <v>111</v>
      </c>
    </row>
    <row r="93" spans="1:22">
      <c r="A93" s="2" t="s">
        <v>194</v>
      </c>
      <c r="B93" s="3">
        <v>3109</v>
      </c>
      <c r="C93" s="3">
        <v>3511</v>
      </c>
      <c r="D93" s="3">
        <v>4649</v>
      </c>
      <c r="E93" s="3">
        <v>5464</v>
      </c>
      <c r="F93" s="3">
        <v>5564</v>
      </c>
      <c r="G93" s="3">
        <v>6425</v>
      </c>
      <c r="H93" s="3">
        <v>10738</v>
      </c>
      <c r="I93" s="3">
        <v>11400</v>
      </c>
      <c r="J93" s="3">
        <v>11800</v>
      </c>
      <c r="K93" s="3">
        <v>12063</v>
      </c>
      <c r="L93" s="3">
        <v>12100</v>
      </c>
      <c r="M93" s="3">
        <v>11840</v>
      </c>
      <c r="N93" s="3">
        <v>11104</v>
      </c>
      <c r="O93" s="3">
        <v>10445</v>
      </c>
      <c r="P93" s="3">
        <v>9576</v>
      </c>
      <c r="Q93" s="3">
        <v>10000</v>
      </c>
      <c r="R93" s="3">
        <v>11000</v>
      </c>
      <c r="S93" s="3">
        <v>10700</v>
      </c>
      <c r="T93" s="20">
        <f t="shared" si="1"/>
        <v>-3.6383285302593715</v>
      </c>
      <c r="V93" s="2" t="s">
        <v>194</v>
      </c>
    </row>
    <row r="94" spans="1:22">
      <c r="A94" s="2" t="s">
        <v>490</v>
      </c>
      <c r="B94" s="19" t="s">
        <v>47</v>
      </c>
      <c r="C94" s="19" t="s">
        <v>47</v>
      </c>
      <c r="D94" s="19" t="s">
        <v>47</v>
      </c>
      <c r="E94" s="19" t="s">
        <v>47</v>
      </c>
      <c r="F94" s="19" t="s">
        <v>47</v>
      </c>
      <c r="G94" s="19" t="s">
        <v>47</v>
      </c>
      <c r="H94" s="19" t="s">
        <v>47</v>
      </c>
      <c r="I94" s="3">
        <v>3446</v>
      </c>
      <c r="J94" s="3">
        <v>3593</v>
      </c>
      <c r="K94" s="3">
        <v>5157</v>
      </c>
      <c r="L94" s="3">
        <v>6218</v>
      </c>
      <c r="M94" s="3">
        <v>7027</v>
      </c>
      <c r="N94" s="3">
        <v>9071</v>
      </c>
      <c r="O94" s="3">
        <v>10132</v>
      </c>
      <c r="P94" s="3">
        <v>10639</v>
      </c>
      <c r="Q94" s="3">
        <v>10654</v>
      </c>
      <c r="R94" s="3">
        <v>10666</v>
      </c>
      <c r="S94" s="3">
        <v>10595</v>
      </c>
      <c r="T94" s="20">
        <f t="shared" si="1"/>
        <v>16.800793738286846</v>
      </c>
      <c r="V94" s="2" t="s">
        <v>490</v>
      </c>
    </row>
    <row r="95" spans="1:22">
      <c r="A95" s="2" t="s">
        <v>167</v>
      </c>
      <c r="B95" s="3">
        <v>6741</v>
      </c>
      <c r="C95" s="3">
        <v>7011</v>
      </c>
      <c r="D95" s="3">
        <v>7347</v>
      </c>
      <c r="E95" s="3">
        <v>7505</v>
      </c>
      <c r="F95" s="3">
        <v>6714</v>
      </c>
      <c r="G95" s="3">
        <v>7039</v>
      </c>
      <c r="H95" s="3">
        <v>8500</v>
      </c>
      <c r="I95" s="3">
        <v>8300</v>
      </c>
      <c r="J95" s="3">
        <v>6800</v>
      </c>
      <c r="K95" s="3">
        <v>6880</v>
      </c>
      <c r="L95" s="3">
        <v>7390</v>
      </c>
      <c r="M95" s="3">
        <v>6150</v>
      </c>
      <c r="N95" s="3">
        <v>6863</v>
      </c>
      <c r="O95" s="3">
        <v>6784</v>
      </c>
      <c r="P95" s="3">
        <v>7638</v>
      </c>
      <c r="Q95" s="3">
        <v>7823</v>
      </c>
      <c r="R95" s="3">
        <v>8473</v>
      </c>
      <c r="S95" s="3">
        <v>10454</v>
      </c>
      <c r="T95" s="20">
        <f t="shared" si="1"/>
        <v>52.32405653504297</v>
      </c>
      <c r="U95" s="11">
        <v>52.32</v>
      </c>
      <c r="V95" s="2" t="s">
        <v>167</v>
      </c>
    </row>
    <row r="96" spans="1:22">
      <c r="A96" s="2" t="s">
        <v>48</v>
      </c>
      <c r="B96" s="3">
        <v>2211</v>
      </c>
      <c r="C96" s="3">
        <v>2363</v>
      </c>
      <c r="D96" s="3">
        <v>2500</v>
      </c>
      <c r="E96" s="3">
        <v>2715</v>
      </c>
      <c r="F96" s="3">
        <v>2747</v>
      </c>
      <c r="G96" s="3">
        <v>3286</v>
      </c>
      <c r="H96" s="3">
        <v>3534</v>
      </c>
      <c r="I96" s="3">
        <v>4190</v>
      </c>
      <c r="J96" s="3">
        <v>4238</v>
      </c>
      <c r="K96" s="3">
        <v>4450</v>
      </c>
      <c r="L96" s="3">
        <v>5532</v>
      </c>
      <c r="M96" s="3">
        <v>5160</v>
      </c>
      <c r="N96" s="3">
        <v>5472</v>
      </c>
      <c r="O96" s="3">
        <v>5608</v>
      </c>
      <c r="P96" s="3">
        <v>5894</v>
      </c>
      <c r="Q96" s="3">
        <v>7007</v>
      </c>
      <c r="R96" s="3">
        <v>7358</v>
      </c>
      <c r="S96" s="3">
        <v>10100</v>
      </c>
      <c r="T96" s="20">
        <f t="shared" si="1"/>
        <v>84.576023391812868</v>
      </c>
      <c r="U96" s="11">
        <v>84.58</v>
      </c>
      <c r="V96" s="2" t="s">
        <v>48</v>
      </c>
    </row>
    <row r="97" spans="1:22">
      <c r="A97" s="2" t="s">
        <v>162</v>
      </c>
      <c r="B97" s="19" t="s">
        <v>47</v>
      </c>
      <c r="C97" s="19" t="s">
        <v>47</v>
      </c>
      <c r="D97" s="19" t="s">
        <v>47</v>
      </c>
      <c r="E97" s="3">
        <v>1800</v>
      </c>
      <c r="F97" s="3">
        <v>1770</v>
      </c>
      <c r="G97" s="3">
        <v>1860</v>
      </c>
      <c r="H97" s="3">
        <v>2465</v>
      </c>
      <c r="I97" s="3">
        <v>2784</v>
      </c>
      <c r="J97" s="3">
        <v>2961</v>
      </c>
      <c r="K97" s="3">
        <v>2932</v>
      </c>
      <c r="L97" s="3">
        <v>5011</v>
      </c>
      <c r="M97" s="3">
        <v>5722</v>
      </c>
      <c r="N97" s="3">
        <v>6828</v>
      </c>
      <c r="O97" s="3">
        <v>6785</v>
      </c>
      <c r="P97" s="3">
        <v>5273</v>
      </c>
      <c r="Q97" s="3">
        <v>7341</v>
      </c>
      <c r="R97" s="3">
        <v>9169</v>
      </c>
      <c r="S97" s="3">
        <v>9950</v>
      </c>
      <c r="T97" s="20">
        <f t="shared" si="1"/>
        <v>45.72349150556532</v>
      </c>
      <c r="U97" s="11">
        <v>45.72</v>
      </c>
      <c r="V97" s="2" t="s">
        <v>162</v>
      </c>
    </row>
    <row r="98" spans="1:22">
      <c r="A98" s="2" t="s">
        <v>212</v>
      </c>
      <c r="B98" s="3">
        <v>1552</v>
      </c>
      <c r="C98" s="3">
        <v>1676</v>
      </c>
      <c r="D98" s="3">
        <v>3072</v>
      </c>
      <c r="E98" s="3">
        <v>3189</v>
      </c>
      <c r="F98" s="3">
        <v>3751</v>
      </c>
      <c r="G98" s="3">
        <v>3869</v>
      </c>
      <c r="H98" s="3">
        <v>5528</v>
      </c>
      <c r="I98" s="3">
        <v>5600</v>
      </c>
      <c r="J98" s="3">
        <v>5915</v>
      </c>
      <c r="K98" s="3">
        <v>6206</v>
      </c>
      <c r="L98" s="3">
        <v>7665</v>
      </c>
      <c r="M98" s="3">
        <v>7638</v>
      </c>
      <c r="N98" s="3">
        <v>7424</v>
      </c>
      <c r="O98" s="3">
        <v>6393</v>
      </c>
      <c r="P98" s="3">
        <v>8000</v>
      </c>
      <c r="Q98" s="3">
        <v>7833</v>
      </c>
      <c r="R98" s="3">
        <v>7900</v>
      </c>
      <c r="S98" s="3">
        <v>9900</v>
      </c>
      <c r="T98" s="20">
        <f t="shared" si="1"/>
        <v>33.351293103448263</v>
      </c>
      <c r="V98" s="2" t="s">
        <v>212</v>
      </c>
    </row>
    <row r="99" spans="1:22">
      <c r="A99" s="2" t="s">
        <v>190</v>
      </c>
      <c r="B99" s="3">
        <v>3320</v>
      </c>
      <c r="C99" s="3">
        <v>3222</v>
      </c>
      <c r="D99" s="3">
        <v>3234</v>
      </c>
      <c r="E99" s="3">
        <v>3273</v>
      </c>
      <c r="F99" s="3">
        <v>3300</v>
      </c>
      <c r="G99" s="3">
        <v>3510</v>
      </c>
      <c r="H99" s="3">
        <v>3578</v>
      </c>
      <c r="I99" s="3">
        <v>3300</v>
      </c>
      <c r="J99" s="3">
        <v>3092</v>
      </c>
      <c r="K99" s="3">
        <v>3123</v>
      </c>
      <c r="L99" s="3">
        <v>3128</v>
      </c>
      <c r="M99" s="3">
        <v>3177</v>
      </c>
      <c r="N99" s="3">
        <v>3273</v>
      </c>
      <c r="O99" s="3">
        <v>3331</v>
      </c>
      <c r="P99" s="3">
        <v>3422</v>
      </c>
      <c r="Q99" s="3">
        <v>3580</v>
      </c>
      <c r="R99" s="3">
        <v>3509</v>
      </c>
      <c r="S99" s="3">
        <v>9884</v>
      </c>
      <c r="T99" s="20">
        <f t="shared" si="1"/>
        <v>201.98594561564315</v>
      </c>
      <c r="V99" s="2" t="s">
        <v>190</v>
      </c>
    </row>
    <row r="100" spans="1:22">
      <c r="A100" s="2" t="s">
        <v>381</v>
      </c>
      <c r="B100" s="3">
        <v>5420</v>
      </c>
      <c r="C100" s="3">
        <v>5058</v>
      </c>
      <c r="D100" s="3">
        <v>4927</v>
      </c>
      <c r="E100" s="3">
        <v>7350</v>
      </c>
      <c r="F100" s="3">
        <v>7300</v>
      </c>
      <c r="G100" s="3">
        <v>5305</v>
      </c>
      <c r="H100" s="3">
        <v>6531</v>
      </c>
      <c r="I100" s="3">
        <v>7070</v>
      </c>
      <c r="J100" s="3">
        <v>6886</v>
      </c>
      <c r="K100" s="3">
        <v>7119</v>
      </c>
      <c r="L100" s="3">
        <v>8012</v>
      </c>
      <c r="M100" s="3">
        <v>8271</v>
      </c>
      <c r="N100" s="3">
        <v>7891</v>
      </c>
      <c r="O100" s="3">
        <v>6968</v>
      </c>
      <c r="P100" s="3">
        <v>6781</v>
      </c>
      <c r="Q100" s="3">
        <v>7466</v>
      </c>
      <c r="R100" s="3">
        <v>7675</v>
      </c>
      <c r="S100" s="3">
        <v>9880</v>
      </c>
      <c r="T100" s="20">
        <f t="shared" si="1"/>
        <v>25.205930807248755</v>
      </c>
      <c r="V100" s="2" t="s">
        <v>381</v>
      </c>
    </row>
    <row r="101" spans="1:22">
      <c r="A101" s="2" t="s">
        <v>234</v>
      </c>
      <c r="B101" s="3">
        <v>2070</v>
      </c>
      <c r="C101" s="3">
        <v>2093</v>
      </c>
      <c r="D101" s="3">
        <v>2350</v>
      </c>
      <c r="E101" s="3">
        <v>2488</v>
      </c>
      <c r="F101" s="3">
        <v>2725</v>
      </c>
      <c r="G101" s="3">
        <v>2829</v>
      </c>
      <c r="H101" s="3">
        <v>4759</v>
      </c>
      <c r="I101" s="3">
        <v>4563</v>
      </c>
      <c r="J101" s="3">
        <v>4934</v>
      </c>
      <c r="K101" s="3">
        <v>5132</v>
      </c>
      <c r="L101" s="3">
        <v>6198</v>
      </c>
      <c r="M101" s="3">
        <v>5480</v>
      </c>
      <c r="N101" s="3">
        <v>5973</v>
      </c>
      <c r="O101" s="3">
        <v>6005</v>
      </c>
      <c r="P101" s="3">
        <v>7026</v>
      </c>
      <c r="Q101" s="3">
        <v>7473</v>
      </c>
      <c r="R101" s="3">
        <v>7850</v>
      </c>
      <c r="S101" s="3">
        <v>9706</v>
      </c>
      <c r="T101" s="20">
        <f t="shared" si="1"/>
        <v>62.497907249288474</v>
      </c>
      <c r="V101" s="2" t="s">
        <v>234</v>
      </c>
    </row>
    <row r="102" spans="1:22">
      <c r="A102" s="2" t="s">
        <v>462</v>
      </c>
      <c r="B102" s="3">
        <v>3575</v>
      </c>
      <c r="C102" s="3">
        <v>3618</v>
      </c>
      <c r="D102" s="3">
        <v>3595</v>
      </c>
      <c r="E102" s="3">
        <v>3659</v>
      </c>
      <c r="F102" s="3">
        <v>3630</v>
      </c>
      <c r="G102" s="3">
        <v>4210</v>
      </c>
      <c r="H102" s="3">
        <v>8852</v>
      </c>
      <c r="I102" s="3">
        <v>9295</v>
      </c>
      <c r="J102" s="3">
        <v>8721</v>
      </c>
      <c r="K102" s="3">
        <v>8301</v>
      </c>
      <c r="L102" s="3">
        <v>8568</v>
      </c>
      <c r="M102" s="3">
        <v>8680</v>
      </c>
      <c r="N102" s="3">
        <v>8329</v>
      </c>
      <c r="O102" s="3">
        <v>10456</v>
      </c>
      <c r="P102" s="3">
        <v>10310</v>
      </c>
      <c r="Q102" s="3">
        <v>9299</v>
      </c>
      <c r="R102" s="3">
        <v>9717</v>
      </c>
      <c r="S102" s="3">
        <v>9618</v>
      </c>
      <c r="T102" s="20">
        <f t="shared" si="1"/>
        <v>15.476047544723247</v>
      </c>
      <c r="V102" s="2" t="s">
        <v>462</v>
      </c>
    </row>
    <row r="103" spans="1:22">
      <c r="A103" s="2" t="s">
        <v>386</v>
      </c>
      <c r="B103" s="19" t="s">
        <v>47</v>
      </c>
      <c r="C103" s="19" t="s">
        <v>47</v>
      </c>
      <c r="D103" s="19" t="s">
        <v>47</v>
      </c>
      <c r="E103" s="3">
        <v>3280</v>
      </c>
      <c r="F103" s="3">
        <v>3275</v>
      </c>
      <c r="G103" s="3">
        <v>4318</v>
      </c>
      <c r="H103" s="3">
        <v>5075</v>
      </c>
      <c r="I103" s="3">
        <v>6282</v>
      </c>
      <c r="J103" s="3">
        <v>6416</v>
      </c>
      <c r="K103" s="3">
        <v>6988</v>
      </c>
      <c r="L103" s="3">
        <v>7984</v>
      </c>
      <c r="M103" s="3">
        <v>8320</v>
      </c>
      <c r="N103" s="3">
        <v>8295</v>
      </c>
      <c r="O103" s="3">
        <v>8030</v>
      </c>
      <c r="P103" s="3">
        <v>7939</v>
      </c>
      <c r="Q103" s="3">
        <v>6975</v>
      </c>
      <c r="R103" s="3">
        <v>7213</v>
      </c>
      <c r="S103" s="3">
        <v>9611</v>
      </c>
      <c r="T103" s="20">
        <f t="shared" si="1"/>
        <v>15.864978902953597</v>
      </c>
      <c r="V103" s="2" t="s">
        <v>386</v>
      </c>
    </row>
    <row r="104" spans="1:22">
      <c r="A104" s="2" t="s">
        <v>11</v>
      </c>
      <c r="B104" s="3">
        <v>4215</v>
      </c>
      <c r="C104" s="3">
        <v>4513</v>
      </c>
      <c r="D104" s="3">
        <v>4870</v>
      </c>
      <c r="E104" s="3">
        <v>2676</v>
      </c>
      <c r="F104" s="3">
        <v>3106</v>
      </c>
      <c r="G104" s="3">
        <v>3231</v>
      </c>
      <c r="H104" s="3">
        <v>6598</v>
      </c>
      <c r="I104" s="3">
        <v>7126</v>
      </c>
      <c r="J104" s="3">
        <v>7275</v>
      </c>
      <c r="K104" s="3">
        <v>7106</v>
      </c>
      <c r="L104" s="3">
        <v>7762</v>
      </c>
      <c r="M104" s="3">
        <v>5369</v>
      </c>
      <c r="N104" s="3">
        <v>5576</v>
      </c>
      <c r="O104" s="3">
        <v>5562</v>
      </c>
      <c r="P104" s="3">
        <v>5147</v>
      </c>
      <c r="Q104" s="3">
        <v>7145</v>
      </c>
      <c r="R104" s="3">
        <v>9145</v>
      </c>
      <c r="S104" s="3">
        <v>9334</v>
      </c>
      <c r="T104" s="20">
        <f t="shared" si="1"/>
        <v>67.395982783357255</v>
      </c>
      <c r="U104" s="11">
        <v>67.400000000000006</v>
      </c>
      <c r="V104" s="2" t="s">
        <v>11</v>
      </c>
    </row>
    <row r="105" spans="1:22">
      <c r="A105" s="2" t="s">
        <v>52</v>
      </c>
      <c r="B105" s="3">
        <v>12108</v>
      </c>
      <c r="C105" s="3">
        <v>11731</v>
      </c>
      <c r="D105" s="3">
        <v>11506</v>
      </c>
      <c r="E105" s="3">
        <v>11160</v>
      </c>
      <c r="F105" s="3">
        <v>13011</v>
      </c>
      <c r="G105" s="3">
        <v>11955</v>
      </c>
      <c r="H105" s="3">
        <v>10659</v>
      </c>
      <c r="I105" s="3">
        <v>9424</v>
      </c>
      <c r="J105" s="3">
        <v>8695</v>
      </c>
      <c r="K105" s="3">
        <v>8225</v>
      </c>
      <c r="L105" s="3">
        <v>8035</v>
      </c>
      <c r="M105" s="3">
        <v>8718</v>
      </c>
      <c r="N105" s="3">
        <v>8601</v>
      </c>
      <c r="O105" s="3">
        <v>9401</v>
      </c>
      <c r="P105" s="3">
        <v>10337</v>
      </c>
      <c r="Q105" s="3">
        <v>9984</v>
      </c>
      <c r="R105" s="3">
        <v>9562</v>
      </c>
      <c r="S105" s="3">
        <v>9320</v>
      </c>
      <c r="T105" s="20">
        <f t="shared" si="1"/>
        <v>8.3594930821997426</v>
      </c>
      <c r="U105" s="11">
        <v>8.36</v>
      </c>
      <c r="V105" s="2" t="s">
        <v>52</v>
      </c>
    </row>
    <row r="106" spans="1:22">
      <c r="A106" s="2" t="s">
        <v>483</v>
      </c>
      <c r="B106" s="3">
        <v>4968</v>
      </c>
      <c r="C106" s="3">
        <v>5000</v>
      </c>
      <c r="D106" s="3">
        <v>6603</v>
      </c>
      <c r="E106" s="3">
        <v>3960</v>
      </c>
      <c r="F106" s="3">
        <v>4854</v>
      </c>
      <c r="G106" s="3">
        <v>5270</v>
      </c>
      <c r="H106" s="3">
        <v>6678</v>
      </c>
      <c r="I106" s="3">
        <v>8030</v>
      </c>
      <c r="J106" s="3">
        <v>7391</v>
      </c>
      <c r="K106" s="3">
        <v>8271</v>
      </c>
      <c r="L106" s="3">
        <v>9730</v>
      </c>
      <c r="M106" s="3">
        <v>9685</v>
      </c>
      <c r="N106" s="3">
        <v>9923</v>
      </c>
      <c r="O106" s="3">
        <v>9252</v>
      </c>
      <c r="P106" s="3">
        <v>10085</v>
      </c>
      <c r="Q106" s="3">
        <v>10273</v>
      </c>
      <c r="R106" s="3">
        <v>10890</v>
      </c>
      <c r="S106" s="3">
        <v>9301</v>
      </c>
      <c r="T106" s="20">
        <f t="shared" si="1"/>
        <v>-6.2682656454701169</v>
      </c>
      <c r="V106" s="2" t="s">
        <v>483</v>
      </c>
    </row>
    <row r="107" spans="1:22">
      <c r="A107" s="2" t="s">
        <v>151</v>
      </c>
      <c r="B107" s="3">
        <v>9840</v>
      </c>
      <c r="C107" s="3">
        <v>11367</v>
      </c>
      <c r="D107" s="3">
        <v>9827</v>
      </c>
      <c r="E107" s="3">
        <v>9852</v>
      </c>
      <c r="F107" s="3">
        <v>9849</v>
      </c>
      <c r="G107" s="3">
        <v>10144</v>
      </c>
      <c r="H107" s="3">
        <v>3188</v>
      </c>
      <c r="I107" s="3">
        <v>2878</v>
      </c>
      <c r="J107" s="3">
        <v>4005</v>
      </c>
      <c r="K107" s="3">
        <v>3864</v>
      </c>
      <c r="L107" s="3">
        <v>7663</v>
      </c>
      <c r="M107" s="3">
        <v>8600</v>
      </c>
      <c r="N107" s="3">
        <v>10865</v>
      </c>
      <c r="O107" s="3">
        <v>10075</v>
      </c>
      <c r="P107" s="3">
        <v>5767</v>
      </c>
      <c r="Q107" s="3">
        <v>11688</v>
      </c>
      <c r="R107" s="3">
        <v>11702</v>
      </c>
      <c r="S107" s="3">
        <v>9252</v>
      </c>
      <c r="T107" s="20">
        <f t="shared" si="1"/>
        <v>-14.84583525080534</v>
      </c>
      <c r="U107" s="11">
        <v>-14.85</v>
      </c>
      <c r="V107" s="2" t="s">
        <v>151</v>
      </c>
    </row>
    <row r="108" spans="1:22">
      <c r="A108" s="2" t="s">
        <v>480</v>
      </c>
      <c r="B108" s="3">
        <v>1010</v>
      </c>
      <c r="C108" s="3">
        <v>1115</v>
      </c>
      <c r="D108" s="3">
        <v>1225</v>
      </c>
      <c r="E108" s="3">
        <v>1376</v>
      </c>
      <c r="F108" s="3">
        <v>1646</v>
      </c>
      <c r="G108" s="3">
        <v>1987</v>
      </c>
      <c r="H108" s="3">
        <v>2975</v>
      </c>
      <c r="I108" s="3">
        <v>3213</v>
      </c>
      <c r="J108" s="3">
        <v>3238</v>
      </c>
      <c r="K108" s="3">
        <v>3563</v>
      </c>
      <c r="L108" s="3">
        <v>4130</v>
      </c>
      <c r="M108" s="3">
        <v>6639</v>
      </c>
      <c r="N108" s="3">
        <v>6975</v>
      </c>
      <c r="O108" s="3">
        <v>6746</v>
      </c>
      <c r="P108" s="3">
        <v>6243</v>
      </c>
      <c r="Q108" s="3">
        <v>7624</v>
      </c>
      <c r="R108" s="3">
        <v>8976</v>
      </c>
      <c r="S108" s="3">
        <v>9172</v>
      </c>
      <c r="T108" s="20">
        <f t="shared" si="1"/>
        <v>31.498207885304662</v>
      </c>
      <c r="V108" s="2" t="s">
        <v>480</v>
      </c>
    </row>
    <row r="109" spans="1:22">
      <c r="A109" s="2" t="s">
        <v>218</v>
      </c>
      <c r="B109" s="3">
        <v>5004</v>
      </c>
      <c r="C109" s="3">
        <v>5050</v>
      </c>
      <c r="D109" s="3">
        <v>5300</v>
      </c>
      <c r="E109" s="3">
        <v>5631</v>
      </c>
      <c r="F109" s="3">
        <v>5768</v>
      </c>
      <c r="G109" s="3">
        <v>5846</v>
      </c>
      <c r="H109" s="3">
        <v>7154</v>
      </c>
      <c r="I109" s="3">
        <v>4858</v>
      </c>
      <c r="J109" s="3">
        <v>4888</v>
      </c>
      <c r="K109" s="3">
        <v>5357</v>
      </c>
      <c r="L109" s="3">
        <v>6406</v>
      </c>
      <c r="M109" s="3">
        <v>6531</v>
      </c>
      <c r="N109" s="3">
        <v>6720</v>
      </c>
      <c r="O109" s="3">
        <v>6795</v>
      </c>
      <c r="P109" s="3">
        <v>6512</v>
      </c>
      <c r="Q109" s="3">
        <v>6986</v>
      </c>
      <c r="R109" s="3">
        <v>7661</v>
      </c>
      <c r="S109" s="3">
        <v>9133</v>
      </c>
      <c r="T109" s="20">
        <f t="shared" si="1"/>
        <v>35.907738095238088</v>
      </c>
      <c r="V109" s="2" t="s">
        <v>218</v>
      </c>
    </row>
    <row r="110" spans="1:22">
      <c r="A110" s="2" t="s">
        <v>201</v>
      </c>
      <c r="B110" s="3">
        <v>2319</v>
      </c>
      <c r="C110" s="3">
        <v>2148</v>
      </c>
      <c r="D110" s="3">
        <v>2169</v>
      </c>
      <c r="E110" s="3">
        <v>2092</v>
      </c>
      <c r="F110" s="3">
        <v>2133</v>
      </c>
      <c r="G110" s="3">
        <v>1986</v>
      </c>
      <c r="H110" s="3">
        <v>2189</v>
      </c>
      <c r="I110" s="3">
        <v>1758</v>
      </c>
      <c r="J110" s="3">
        <v>1791</v>
      </c>
      <c r="K110" s="3">
        <v>1788</v>
      </c>
      <c r="L110" s="3">
        <v>1984</v>
      </c>
      <c r="M110" s="3">
        <v>1922</v>
      </c>
      <c r="N110" s="3">
        <v>4745</v>
      </c>
      <c r="O110" s="3">
        <v>4886</v>
      </c>
      <c r="P110" s="3">
        <v>5331</v>
      </c>
      <c r="Q110" s="3">
        <v>5534</v>
      </c>
      <c r="R110" s="3">
        <v>5592</v>
      </c>
      <c r="S110" s="3">
        <v>9125</v>
      </c>
      <c r="T110" s="20">
        <f t="shared" si="1"/>
        <v>92.307692307692307</v>
      </c>
      <c r="V110" s="2" t="s">
        <v>201</v>
      </c>
    </row>
    <row r="111" spans="1:22">
      <c r="A111" s="2" t="s">
        <v>431</v>
      </c>
      <c r="B111" s="19" t="s">
        <v>47</v>
      </c>
      <c r="C111" s="19" t="s">
        <v>47</v>
      </c>
      <c r="D111" s="19" t="s">
        <v>47</v>
      </c>
      <c r="E111" s="3">
        <v>1611</v>
      </c>
      <c r="F111" s="3">
        <v>2900</v>
      </c>
      <c r="G111" s="3">
        <v>3561</v>
      </c>
      <c r="H111" s="3">
        <v>5678</v>
      </c>
      <c r="I111" s="3">
        <v>6185</v>
      </c>
      <c r="J111" s="3">
        <v>5839</v>
      </c>
      <c r="K111" s="3">
        <v>5725</v>
      </c>
      <c r="L111" s="3">
        <v>6535</v>
      </c>
      <c r="M111" s="3">
        <v>6939</v>
      </c>
      <c r="N111" s="3">
        <v>7168</v>
      </c>
      <c r="O111" s="3">
        <v>6662</v>
      </c>
      <c r="P111" s="3">
        <v>5720</v>
      </c>
      <c r="Q111" s="3">
        <v>7623</v>
      </c>
      <c r="R111" s="3">
        <v>8241</v>
      </c>
      <c r="S111" s="3">
        <v>9008</v>
      </c>
      <c r="T111" s="20">
        <f t="shared" si="1"/>
        <v>25.669642857142861</v>
      </c>
      <c r="V111" s="2" t="s">
        <v>431</v>
      </c>
    </row>
    <row r="112" spans="1:22">
      <c r="A112" s="2" t="s">
        <v>444</v>
      </c>
      <c r="B112" s="3">
        <v>1840</v>
      </c>
      <c r="C112" s="3">
        <v>1938</v>
      </c>
      <c r="D112" s="3">
        <v>3401</v>
      </c>
      <c r="E112" s="3">
        <v>3431</v>
      </c>
      <c r="F112" s="3">
        <v>3412</v>
      </c>
      <c r="G112" s="3">
        <v>3599</v>
      </c>
      <c r="H112" s="3">
        <v>4565</v>
      </c>
      <c r="I112" s="3">
        <v>4480</v>
      </c>
      <c r="J112" s="3">
        <v>4585</v>
      </c>
      <c r="K112" s="3">
        <v>5044</v>
      </c>
      <c r="L112" s="3">
        <v>4389</v>
      </c>
      <c r="M112" s="3">
        <v>6768</v>
      </c>
      <c r="N112" s="3">
        <v>6500</v>
      </c>
      <c r="O112" s="3">
        <v>7000</v>
      </c>
      <c r="P112" s="3">
        <v>5700</v>
      </c>
      <c r="Q112" s="3">
        <v>7000</v>
      </c>
      <c r="R112" s="3">
        <v>9000</v>
      </c>
      <c r="S112" s="3">
        <v>9000</v>
      </c>
      <c r="T112" s="20">
        <f t="shared" si="1"/>
        <v>38.46153846153846</v>
      </c>
      <c r="V112" s="2" t="s">
        <v>444</v>
      </c>
    </row>
    <row r="113" spans="1:22">
      <c r="A113" s="2" t="s">
        <v>227</v>
      </c>
      <c r="B113" s="3">
        <v>3900</v>
      </c>
      <c r="C113" s="3">
        <v>3930</v>
      </c>
      <c r="D113" s="3">
        <v>3500</v>
      </c>
      <c r="E113" s="3">
        <v>3577</v>
      </c>
      <c r="F113" s="3">
        <v>3800</v>
      </c>
      <c r="G113" s="3">
        <v>3950</v>
      </c>
      <c r="H113" s="3">
        <v>7580</v>
      </c>
      <c r="I113" s="3">
        <v>7100</v>
      </c>
      <c r="J113" s="3">
        <v>7100</v>
      </c>
      <c r="K113" s="3">
        <v>7050</v>
      </c>
      <c r="L113" s="3">
        <v>7080</v>
      </c>
      <c r="M113" s="3">
        <v>7100</v>
      </c>
      <c r="N113" s="3">
        <v>6932</v>
      </c>
      <c r="O113" s="3">
        <v>6934</v>
      </c>
      <c r="P113" s="3">
        <v>7170</v>
      </c>
      <c r="Q113" s="3">
        <v>6500</v>
      </c>
      <c r="R113" s="3">
        <v>7500</v>
      </c>
      <c r="S113" s="3">
        <v>9000</v>
      </c>
      <c r="T113" s="20">
        <f t="shared" si="1"/>
        <v>29.832660126947495</v>
      </c>
      <c r="V113" s="2" t="s">
        <v>227</v>
      </c>
    </row>
    <row r="114" spans="1:22">
      <c r="A114" s="2" t="s">
        <v>252</v>
      </c>
      <c r="B114" s="3">
        <v>3627</v>
      </c>
      <c r="C114" s="3">
        <v>3574</v>
      </c>
      <c r="D114" s="3">
        <v>3610</v>
      </c>
      <c r="E114" s="3">
        <v>3639</v>
      </c>
      <c r="F114" s="3">
        <v>3600</v>
      </c>
      <c r="G114" s="3">
        <v>3770</v>
      </c>
      <c r="H114" s="3">
        <v>3201</v>
      </c>
      <c r="I114" s="3">
        <v>3200</v>
      </c>
      <c r="J114" s="3">
        <v>3200</v>
      </c>
      <c r="K114" s="3">
        <v>2762</v>
      </c>
      <c r="L114" s="3">
        <v>2743</v>
      </c>
      <c r="M114" s="3">
        <v>3239</v>
      </c>
      <c r="N114" s="3">
        <v>3291</v>
      </c>
      <c r="O114" s="3">
        <v>3369</v>
      </c>
      <c r="P114" s="3">
        <v>3409</v>
      </c>
      <c r="Q114" s="3">
        <v>3592</v>
      </c>
      <c r="R114" s="3">
        <v>3771</v>
      </c>
      <c r="S114" s="3">
        <v>8989</v>
      </c>
      <c r="T114" s="20">
        <f t="shared" si="1"/>
        <v>173.13886356730478</v>
      </c>
      <c r="V114" s="2" t="s">
        <v>252</v>
      </c>
    </row>
    <row r="115" spans="1:22">
      <c r="A115" s="2" t="s">
        <v>16</v>
      </c>
      <c r="B115" s="3">
        <v>5642</v>
      </c>
      <c r="C115" s="3">
        <v>5715</v>
      </c>
      <c r="D115" s="3">
        <v>5847</v>
      </c>
      <c r="E115" s="3">
        <v>3648</v>
      </c>
      <c r="F115" s="3">
        <v>3711</v>
      </c>
      <c r="G115" s="3">
        <v>3883</v>
      </c>
      <c r="H115" s="3">
        <v>4743</v>
      </c>
      <c r="I115" s="3">
        <v>4934</v>
      </c>
      <c r="J115" s="3">
        <v>5051</v>
      </c>
      <c r="K115" s="3">
        <v>5420</v>
      </c>
      <c r="L115" s="3">
        <v>5481</v>
      </c>
      <c r="M115" s="3">
        <v>7888</v>
      </c>
      <c r="N115" s="3">
        <v>8251</v>
      </c>
      <c r="O115" s="3">
        <v>8250</v>
      </c>
      <c r="P115" s="3">
        <v>8231</v>
      </c>
      <c r="Q115" s="3">
        <v>8121</v>
      </c>
      <c r="R115" s="3">
        <v>8283</v>
      </c>
      <c r="S115" s="3">
        <v>8977</v>
      </c>
      <c r="T115" s="20">
        <f t="shared" si="1"/>
        <v>8.7989334626106022</v>
      </c>
      <c r="V115" s="2" t="s">
        <v>16</v>
      </c>
    </row>
    <row r="116" spans="1:22">
      <c r="A116" s="2" t="s">
        <v>19</v>
      </c>
      <c r="B116" s="3">
        <v>4446</v>
      </c>
      <c r="C116" s="3">
        <v>4336</v>
      </c>
      <c r="D116" s="3">
        <v>4208</v>
      </c>
      <c r="E116" s="3">
        <v>4270</v>
      </c>
      <c r="F116" s="3">
        <v>4339</v>
      </c>
      <c r="G116" s="3">
        <v>3977</v>
      </c>
      <c r="H116" s="3">
        <v>5691</v>
      </c>
      <c r="I116" s="3">
        <v>7819</v>
      </c>
      <c r="J116" s="3">
        <v>7775</v>
      </c>
      <c r="K116" s="3">
        <v>7308</v>
      </c>
      <c r="L116" s="3">
        <v>7976</v>
      </c>
      <c r="M116" s="3">
        <v>6626</v>
      </c>
      <c r="N116" s="3">
        <v>8125</v>
      </c>
      <c r="O116" s="3">
        <v>8386</v>
      </c>
      <c r="P116" s="3">
        <v>7782</v>
      </c>
      <c r="Q116" s="3">
        <v>7998</v>
      </c>
      <c r="R116" s="3">
        <v>8546</v>
      </c>
      <c r="S116" s="3">
        <v>8785</v>
      </c>
      <c r="T116" s="20">
        <f t="shared" si="1"/>
        <v>8.1230769230769226</v>
      </c>
      <c r="V116" s="2" t="s">
        <v>19</v>
      </c>
    </row>
    <row r="117" spans="1:22">
      <c r="A117" s="2" t="s">
        <v>405</v>
      </c>
      <c r="B117" s="19">
        <v>959</v>
      </c>
      <c r="C117" s="3">
        <v>2150</v>
      </c>
      <c r="D117" s="3">
        <v>1806</v>
      </c>
      <c r="E117" s="3">
        <v>1890</v>
      </c>
      <c r="F117" s="3">
        <v>2074</v>
      </c>
      <c r="G117" s="3">
        <v>2162</v>
      </c>
      <c r="H117" s="3">
        <v>1879</v>
      </c>
      <c r="I117" s="3">
        <v>2742</v>
      </c>
      <c r="J117" s="3">
        <v>2993</v>
      </c>
      <c r="K117" s="3">
        <v>3026</v>
      </c>
      <c r="L117" s="3">
        <v>2973</v>
      </c>
      <c r="M117" s="3">
        <v>3051</v>
      </c>
      <c r="N117" s="3">
        <v>6975</v>
      </c>
      <c r="O117" s="3">
        <v>6087</v>
      </c>
      <c r="P117" s="3">
        <v>4965</v>
      </c>
      <c r="Q117" s="3">
        <v>6919</v>
      </c>
      <c r="R117" s="3">
        <v>7951</v>
      </c>
      <c r="S117" s="3">
        <v>8765</v>
      </c>
      <c r="T117" s="20">
        <f t="shared" si="1"/>
        <v>25.663082437275975</v>
      </c>
      <c r="V117" s="2" t="s">
        <v>405</v>
      </c>
    </row>
    <row r="118" spans="1:22">
      <c r="A118" s="2" t="s">
        <v>454</v>
      </c>
      <c r="B118" s="3">
        <v>2291</v>
      </c>
      <c r="C118" s="3">
        <v>2339</v>
      </c>
      <c r="D118" s="3">
        <v>2339</v>
      </c>
      <c r="E118" s="3">
        <v>2385</v>
      </c>
      <c r="F118" s="3">
        <v>2350</v>
      </c>
      <c r="G118" s="3">
        <v>2460</v>
      </c>
      <c r="H118" s="3">
        <v>3961</v>
      </c>
      <c r="I118" s="3">
        <v>4000</v>
      </c>
      <c r="J118" s="3">
        <v>3818</v>
      </c>
      <c r="K118" s="3">
        <v>3909</v>
      </c>
      <c r="L118" s="3">
        <v>4145</v>
      </c>
      <c r="M118" s="3">
        <v>4218</v>
      </c>
      <c r="N118" s="3">
        <v>5040</v>
      </c>
      <c r="O118" s="3">
        <v>5353</v>
      </c>
      <c r="P118" s="3">
        <v>5427</v>
      </c>
      <c r="Q118" s="3">
        <v>5814</v>
      </c>
      <c r="R118" s="3">
        <v>5698</v>
      </c>
      <c r="S118" s="3">
        <v>8759</v>
      </c>
      <c r="T118" s="20">
        <f t="shared" si="1"/>
        <v>73.789682539682545</v>
      </c>
      <c r="V118" s="2" t="s">
        <v>454</v>
      </c>
    </row>
    <row r="119" spans="1:22">
      <c r="A119" s="2" t="s">
        <v>304</v>
      </c>
      <c r="B119" s="3">
        <v>1711</v>
      </c>
      <c r="C119" s="3">
        <v>1769</v>
      </c>
      <c r="D119" s="3">
        <v>1795</v>
      </c>
      <c r="E119" s="3">
        <v>1816</v>
      </c>
      <c r="F119" s="3">
        <v>1796</v>
      </c>
      <c r="G119" s="3">
        <v>1810</v>
      </c>
      <c r="H119" s="3">
        <v>2194</v>
      </c>
      <c r="I119" s="3">
        <v>2316</v>
      </c>
      <c r="J119" s="3">
        <v>2273</v>
      </c>
      <c r="K119" s="3">
        <v>2306</v>
      </c>
      <c r="L119" s="3">
        <v>2352</v>
      </c>
      <c r="M119" s="3">
        <v>4000</v>
      </c>
      <c r="N119" s="3">
        <v>4100</v>
      </c>
      <c r="O119" s="3">
        <v>3600</v>
      </c>
      <c r="P119" s="3">
        <v>3550</v>
      </c>
      <c r="Q119" s="3">
        <v>3612</v>
      </c>
      <c r="R119" s="3">
        <v>3648</v>
      </c>
      <c r="S119" s="3">
        <v>8730</v>
      </c>
      <c r="T119" s="20">
        <f t="shared" si="1"/>
        <v>112.92682926829269</v>
      </c>
      <c r="V119" s="2" t="s">
        <v>304</v>
      </c>
    </row>
    <row r="120" spans="1:22">
      <c r="A120" s="2" t="s">
        <v>356</v>
      </c>
      <c r="B120" s="3">
        <v>7100</v>
      </c>
      <c r="C120" s="3">
        <v>7078</v>
      </c>
      <c r="D120" s="3">
        <v>6997</v>
      </c>
      <c r="E120" s="3">
        <v>6600</v>
      </c>
      <c r="F120" s="3">
        <v>6610</v>
      </c>
      <c r="G120" s="3">
        <v>7297</v>
      </c>
      <c r="H120" s="3">
        <v>8731</v>
      </c>
      <c r="I120" s="3">
        <v>8029</v>
      </c>
      <c r="J120" s="3">
        <v>6399</v>
      </c>
      <c r="K120" s="3">
        <v>6896</v>
      </c>
      <c r="L120" s="3">
        <v>8502</v>
      </c>
      <c r="M120" s="3">
        <v>7671</v>
      </c>
      <c r="N120" s="3">
        <v>7575</v>
      </c>
      <c r="O120" s="3">
        <v>7151</v>
      </c>
      <c r="P120" s="3">
        <v>8295</v>
      </c>
      <c r="Q120" s="3">
        <v>6317</v>
      </c>
      <c r="R120" s="3">
        <v>6665</v>
      </c>
      <c r="S120" s="3">
        <v>8650</v>
      </c>
      <c r="T120" s="20">
        <f t="shared" si="1"/>
        <v>14.191419141914196</v>
      </c>
      <c r="V120" s="2" t="s">
        <v>356</v>
      </c>
    </row>
    <row r="121" spans="1:22">
      <c r="A121" s="2" t="s">
        <v>273</v>
      </c>
      <c r="B121" s="3">
        <v>4800</v>
      </c>
      <c r="C121" s="3">
        <v>5200</v>
      </c>
      <c r="D121" s="3">
        <v>4100</v>
      </c>
      <c r="E121" s="3">
        <v>4410</v>
      </c>
      <c r="F121" s="3">
        <v>3670</v>
      </c>
      <c r="G121" s="3">
        <v>3700</v>
      </c>
      <c r="H121" s="3">
        <v>2668</v>
      </c>
      <c r="I121" s="3">
        <v>2882</v>
      </c>
      <c r="J121" s="3">
        <v>2968</v>
      </c>
      <c r="K121" s="3">
        <v>2935</v>
      </c>
      <c r="L121" s="3">
        <v>3023</v>
      </c>
      <c r="M121" s="3">
        <v>2022</v>
      </c>
      <c r="N121" s="3">
        <v>3181</v>
      </c>
      <c r="O121" s="3">
        <v>3181</v>
      </c>
      <c r="P121" s="3">
        <v>3657</v>
      </c>
      <c r="Q121" s="3">
        <v>4995</v>
      </c>
      <c r="R121" s="3">
        <v>5096</v>
      </c>
      <c r="S121" s="3">
        <v>8569</v>
      </c>
      <c r="T121" s="20">
        <f t="shared" si="1"/>
        <v>169.38069789374413</v>
      </c>
      <c r="V121" s="2" t="s">
        <v>273</v>
      </c>
    </row>
    <row r="122" spans="1:22">
      <c r="A122" s="2" t="s">
        <v>447</v>
      </c>
      <c r="B122" s="19" t="s">
        <v>47</v>
      </c>
      <c r="C122" s="19" t="s">
        <v>47</v>
      </c>
      <c r="D122" s="19" t="s">
        <v>47</v>
      </c>
      <c r="E122" s="19" t="s">
        <v>47</v>
      </c>
      <c r="F122" s="19" t="s">
        <v>47</v>
      </c>
      <c r="G122" s="19" t="s">
        <v>47</v>
      </c>
      <c r="H122" s="19" t="s">
        <v>47</v>
      </c>
      <c r="I122" s="3">
        <v>3491</v>
      </c>
      <c r="J122" s="3">
        <v>3783</v>
      </c>
      <c r="K122" s="3">
        <v>7201</v>
      </c>
      <c r="L122" s="3">
        <v>6968</v>
      </c>
      <c r="M122" s="3">
        <v>7172</v>
      </c>
      <c r="N122" s="3">
        <v>7611</v>
      </c>
      <c r="O122" s="3">
        <v>6971</v>
      </c>
      <c r="P122" s="3">
        <v>7603</v>
      </c>
      <c r="Q122" s="3">
        <v>7823</v>
      </c>
      <c r="R122" s="3">
        <v>8527</v>
      </c>
      <c r="S122" s="3">
        <v>8392</v>
      </c>
      <c r="T122" s="20">
        <f t="shared" si="1"/>
        <v>10.261463671002492</v>
      </c>
      <c r="V122" s="2" t="s">
        <v>447</v>
      </c>
    </row>
    <row r="123" spans="1:22">
      <c r="A123" s="2" t="s">
        <v>188</v>
      </c>
      <c r="B123" s="19">
        <v>708</v>
      </c>
      <c r="C123" s="19">
        <v>925</v>
      </c>
      <c r="D123" s="3">
        <v>1402</v>
      </c>
      <c r="E123" s="3">
        <v>1843</v>
      </c>
      <c r="F123" s="3">
        <v>1818</v>
      </c>
      <c r="G123" s="3">
        <v>3103</v>
      </c>
      <c r="H123" s="3">
        <v>4993</v>
      </c>
      <c r="I123" s="3">
        <v>4489</v>
      </c>
      <c r="J123" s="3">
        <v>5501</v>
      </c>
      <c r="K123" s="3">
        <v>5833</v>
      </c>
      <c r="L123" s="3">
        <v>5729</v>
      </c>
      <c r="M123" s="3">
        <v>7159</v>
      </c>
      <c r="N123" s="3">
        <v>6185</v>
      </c>
      <c r="O123" s="3">
        <v>7128</v>
      </c>
      <c r="P123" s="3">
        <v>7305</v>
      </c>
      <c r="Q123" s="3">
        <v>8180</v>
      </c>
      <c r="R123" s="3">
        <v>7768</v>
      </c>
      <c r="S123" s="3">
        <v>8350</v>
      </c>
      <c r="T123" s="20">
        <f t="shared" si="1"/>
        <v>35.004042037186743</v>
      </c>
      <c r="V123" s="2" t="s">
        <v>188</v>
      </c>
    </row>
    <row r="124" spans="1:22">
      <c r="A124" s="2" t="s">
        <v>325</v>
      </c>
      <c r="B124" s="3">
        <v>2010</v>
      </c>
      <c r="C124" s="3">
        <v>2072</v>
      </c>
      <c r="D124" s="3">
        <v>2383</v>
      </c>
      <c r="E124" s="3">
        <v>2460</v>
      </c>
      <c r="F124" s="3">
        <v>2482</v>
      </c>
      <c r="G124" s="3">
        <v>2536</v>
      </c>
      <c r="H124" s="3">
        <v>4138</v>
      </c>
      <c r="I124" s="3">
        <v>4062</v>
      </c>
      <c r="J124" s="3">
        <v>4159</v>
      </c>
      <c r="K124" s="3">
        <v>4140</v>
      </c>
      <c r="L124" s="3">
        <v>4447</v>
      </c>
      <c r="M124" s="3">
        <v>5320</v>
      </c>
      <c r="N124" s="3">
        <v>5513</v>
      </c>
      <c r="O124" s="3">
        <v>5569</v>
      </c>
      <c r="P124" s="3">
        <v>5772</v>
      </c>
      <c r="Q124" s="3">
        <v>6865</v>
      </c>
      <c r="R124" s="3">
        <v>7043</v>
      </c>
      <c r="S124" s="3">
        <v>8341</v>
      </c>
      <c r="T124" s="20">
        <f t="shared" si="1"/>
        <v>51.296934518411021</v>
      </c>
      <c r="V124" s="2" t="s">
        <v>325</v>
      </c>
    </row>
    <row r="125" spans="1:22">
      <c r="A125" s="2" t="s">
        <v>53</v>
      </c>
      <c r="B125" s="3">
        <v>3008</v>
      </c>
      <c r="C125" s="3">
        <v>3008</v>
      </c>
      <c r="D125" s="3">
        <v>3731</v>
      </c>
      <c r="E125" s="3">
        <v>3504</v>
      </c>
      <c r="F125" s="3">
        <v>4134</v>
      </c>
      <c r="G125" s="3">
        <v>5328</v>
      </c>
      <c r="H125" s="3">
        <v>6408</v>
      </c>
      <c r="I125" s="3">
        <v>6249</v>
      </c>
      <c r="J125" s="3">
        <v>5812</v>
      </c>
      <c r="K125" s="3">
        <v>6099</v>
      </c>
      <c r="L125" s="3">
        <v>6813</v>
      </c>
      <c r="M125" s="3">
        <v>7241</v>
      </c>
      <c r="N125" s="3">
        <v>4888</v>
      </c>
      <c r="O125" s="3">
        <v>4140</v>
      </c>
      <c r="P125" s="3">
        <v>4347</v>
      </c>
      <c r="Q125" s="3">
        <v>6211</v>
      </c>
      <c r="R125" s="3">
        <v>6459</v>
      </c>
      <c r="S125" s="3">
        <v>8213</v>
      </c>
      <c r="T125" s="20">
        <f t="shared" si="1"/>
        <v>68.023731587561372</v>
      </c>
      <c r="U125" s="11">
        <v>68.02</v>
      </c>
      <c r="V125" s="2" t="s">
        <v>53</v>
      </c>
    </row>
    <row r="126" spans="1:22">
      <c r="A126" s="2" t="s">
        <v>191</v>
      </c>
      <c r="B126" s="3">
        <v>3154</v>
      </c>
      <c r="C126" s="3">
        <v>3259</v>
      </c>
      <c r="D126" s="3">
        <v>3365</v>
      </c>
      <c r="E126" s="3">
        <v>2534</v>
      </c>
      <c r="F126" s="3">
        <v>1892</v>
      </c>
      <c r="G126" s="3">
        <v>3026</v>
      </c>
      <c r="H126" s="3">
        <v>4679</v>
      </c>
      <c r="I126" s="3">
        <v>4803</v>
      </c>
      <c r="J126" s="3">
        <v>4751</v>
      </c>
      <c r="K126" s="3">
        <v>4894</v>
      </c>
      <c r="L126" s="3">
        <v>5537</v>
      </c>
      <c r="M126" s="3">
        <v>3508</v>
      </c>
      <c r="N126" s="3">
        <v>3820</v>
      </c>
      <c r="O126" s="3">
        <v>3730</v>
      </c>
      <c r="P126" s="3">
        <v>4175</v>
      </c>
      <c r="Q126" s="3">
        <v>7162</v>
      </c>
      <c r="R126" s="3">
        <v>7745</v>
      </c>
      <c r="S126" s="3">
        <v>8162</v>
      </c>
      <c r="T126" s="20">
        <f t="shared" si="1"/>
        <v>113.66492146596858</v>
      </c>
      <c r="V126" s="2" t="s">
        <v>191</v>
      </c>
    </row>
    <row r="127" spans="1:22">
      <c r="A127" s="2" t="s">
        <v>307</v>
      </c>
      <c r="B127" s="19" t="s">
        <v>47</v>
      </c>
      <c r="C127" s="19" t="s">
        <v>47</v>
      </c>
      <c r="D127" s="19" t="s">
        <v>47</v>
      </c>
      <c r="E127" s="3">
        <v>1220</v>
      </c>
      <c r="F127" s="3">
        <v>1350</v>
      </c>
      <c r="G127" s="3">
        <v>1413</v>
      </c>
      <c r="H127" s="3">
        <v>4000</v>
      </c>
      <c r="I127" s="3">
        <v>4320</v>
      </c>
      <c r="J127" s="3">
        <v>4297</v>
      </c>
      <c r="K127" s="3">
        <v>4387</v>
      </c>
      <c r="L127" s="3">
        <v>4566</v>
      </c>
      <c r="M127" s="3">
        <v>6324</v>
      </c>
      <c r="N127" s="3">
        <v>6410</v>
      </c>
      <c r="O127" s="3">
        <v>6430</v>
      </c>
      <c r="P127" s="3">
        <v>6132</v>
      </c>
      <c r="Q127" s="3">
        <v>6651</v>
      </c>
      <c r="R127" s="3">
        <v>7592</v>
      </c>
      <c r="S127" s="3">
        <v>8096</v>
      </c>
      <c r="T127" s="20">
        <f t="shared" si="1"/>
        <v>26.302652106084246</v>
      </c>
      <c r="V127" s="2" t="s">
        <v>307</v>
      </c>
    </row>
    <row r="128" spans="1:22">
      <c r="A128" s="2" t="s">
        <v>409</v>
      </c>
      <c r="B128" s="3">
        <v>1996</v>
      </c>
      <c r="C128" s="3">
        <v>2117</v>
      </c>
      <c r="D128" s="3">
        <v>2451</v>
      </c>
      <c r="E128" s="3">
        <v>2387</v>
      </c>
      <c r="F128" s="3">
        <v>2355</v>
      </c>
      <c r="G128" s="3">
        <v>2419</v>
      </c>
      <c r="H128" s="3">
        <v>2851</v>
      </c>
      <c r="I128" s="3">
        <v>3363</v>
      </c>
      <c r="J128" s="3">
        <v>3381</v>
      </c>
      <c r="K128" s="3">
        <v>3528</v>
      </c>
      <c r="L128" s="3">
        <v>3929</v>
      </c>
      <c r="M128" s="3">
        <v>4376</v>
      </c>
      <c r="N128" s="3">
        <v>4688</v>
      </c>
      <c r="O128" s="3">
        <v>4795</v>
      </c>
      <c r="P128" s="3">
        <v>5473</v>
      </c>
      <c r="Q128" s="3">
        <v>6370</v>
      </c>
      <c r="R128" s="3">
        <v>6681</v>
      </c>
      <c r="S128" s="3">
        <v>7965</v>
      </c>
      <c r="T128" s="20">
        <f t="shared" si="1"/>
        <v>69.901877133105799</v>
      </c>
      <c r="V128" s="2" t="s">
        <v>409</v>
      </c>
    </row>
    <row r="129" spans="1:22">
      <c r="A129" s="2" t="s">
        <v>20</v>
      </c>
      <c r="B129" s="3">
        <v>17193</v>
      </c>
      <c r="C129" s="3">
        <v>17256</v>
      </c>
      <c r="D129" s="3">
        <v>17226</v>
      </c>
      <c r="E129" s="3">
        <v>17937</v>
      </c>
      <c r="F129" s="3">
        <v>17729</v>
      </c>
      <c r="G129" s="3">
        <v>17950</v>
      </c>
      <c r="H129" s="3">
        <v>13733</v>
      </c>
      <c r="I129" s="3">
        <v>15993</v>
      </c>
      <c r="J129" s="3">
        <v>15744</v>
      </c>
      <c r="K129" s="3">
        <v>15615</v>
      </c>
      <c r="L129" s="3">
        <v>12264</v>
      </c>
      <c r="M129" s="3">
        <v>12127</v>
      </c>
      <c r="N129" s="3">
        <v>12519</v>
      </c>
      <c r="O129" s="3">
        <v>12036</v>
      </c>
      <c r="P129" s="3">
        <v>10916</v>
      </c>
      <c r="Q129" s="3">
        <v>8747</v>
      </c>
      <c r="R129" s="3">
        <v>7940</v>
      </c>
      <c r="S129" s="3">
        <v>7960</v>
      </c>
      <c r="T129" s="20">
        <f t="shared" si="1"/>
        <v>-36.416646697020525</v>
      </c>
      <c r="V129" s="2" t="s">
        <v>20</v>
      </c>
    </row>
    <row r="130" spans="1:22">
      <c r="A130" s="2" t="s">
        <v>85</v>
      </c>
      <c r="B130" s="19" t="s">
        <v>47</v>
      </c>
      <c r="C130" s="19" t="s">
        <v>47</v>
      </c>
      <c r="D130" s="19" t="s">
        <v>47</v>
      </c>
      <c r="E130" s="3">
        <v>3144</v>
      </c>
      <c r="F130" s="3">
        <v>3150</v>
      </c>
      <c r="G130" s="3">
        <v>3360</v>
      </c>
      <c r="H130" s="3">
        <v>3560</v>
      </c>
      <c r="I130" s="3">
        <v>3560</v>
      </c>
      <c r="J130" s="3">
        <v>3229</v>
      </c>
      <c r="K130" s="3">
        <v>3478</v>
      </c>
      <c r="L130" s="3">
        <v>3287</v>
      </c>
      <c r="M130" s="3">
        <v>3395</v>
      </c>
      <c r="N130" s="3">
        <v>3511</v>
      </c>
      <c r="O130" s="3">
        <v>3718</v>
      </c>
      <c r="P130" s="3">
        <v>3862</v>
      </c>
      <c r="Q130" s="3">
        <v>3999</v>
      </c>
      <c r="R130" s="3">
        <v>4079</v>
      </c>
      <c r="S130" s="3">
        <v>7745</v>
      </c>
      <c r="T130" s="20">
        <f t="shared" si="1"/>
        <v>120.59242381088011</v>
      </c>
      <c r="U130" s="11">
        <v>120.59</v>
      </c>
      <c r="V130" s="2" t="s">
        <v>85</v>
      </c>
    </row>
    <row r="131" spans="1:22">
      <c r="A131" s="2" t="s">
        <v>390</v>
      </c>
      <c r="B131" s="19" t="s">
        <v>47</v>
      </c>
      <c r="C131" s="19" t="s">
        <v>47</v>
      </c>
      <c r="D131" s="19" t="s">
        <v>47</v>
      </c>
      <c r="E131" s="3">
        <v>3134</v>
      </c>
      <c r="F131" s="3">
        <v>3175</v>
      </c>
      <c r="G131" s="3">
        <v>3475</v>
      </c>
      <c r="H131" s="3">
        <v>4400</v>
      </c>
      <c r="I131" s="3">
        <v>4450</v>
      </c>
      <c r="J131" s="3">
        <v>4220</v>
      </c>
      <c r="K131" s="3">
        <v>4400</v>
      </c>
      <c r="L131" s="3">
        <v>4600</v>
      </c>
      <c r="M131" s="3">
        <v>3880</v>
      </c>
      <c r="N131" s="3">
        <v>3800</v>
      </c>
      <c r="O131" s="3">
        <v>4050</v>
      </c>
      <c r="P131" s="3">
        <v>4100</v>
      </c>
      <c r="Q131" s="3">
        <v>4900</v>
      </c>
      <c r="R131" s="3">
        <v>5868</v>
      </c>
      <c r="S131" s="3">
        <v>7722</v>
      </c>
      <c r="T131" s="20">
        <f t="shared" si="1"/>
        <v>103.21052631578947</v>
      </c>
      <c r="V131" s="2" t="s">
        <v>390</v>
      </c>
    </row>
    <row r="132" spans="1:22" ht="21">
      <c r="A132" s="2" t="s">
        <v>179</v>
      </c>
      <c r="B132" s="3">
        <v>3093</v>
      </c>
      <c r="C132" s="3">
        <v>3100</v>
      </c>
      <c r="D132" s="3">
        <v>3114</v>
      </c>
      <c r="E132" s="3">
        <v>3141</v>
      </c>
      <c r="F132" s="3">
        <v>4229</v>
      </c>
      <c r="G132" s="3">
        <v>5698</v>
      </c>
      <c r="H132" s="3">
        <v>7262</v>
      </c>
      <c r="I132" s="3">
        <v>7558</v>
      </c>
      <c r="J132" s="3">
        <v>7263</v>
      </c>
      <c r="K132" s="3">
        <v>7192</v>
      </c>
      <c r="L132" s="3">
        <v>8187</v>
      </c>
      <c r="M132" s="3">
        <v>8183</v>
      </c>
      <c r="N132" s="3">
        <v>6931</v>
      </c>
      <c r="O132" s="3">
        <v>5964</v>
      </c>
      <c r="P132" s="3">
        <v>6203</v>
      </c>
      <c r="Q132" s="3">
        <v>6180</v>
      </c>
      <c r="R132" s="3">
        <v>6737</v>
      </c>
      <c r="S132" s="3">
        <v>7694</v>
      </c>
      <c r="T132" s="20">
        <f t="shared" si="1"/>
        <v>11.008512480161592</v>
      </c>
      <c r="V132" s="2" t="s">
        <v>179</v>
      </c>
    </row>
    <row r="133" spans="1:22" ht="21">
      <c r="A133" s="2" t="s">
        <v>397</v>
      </c>
      <c r="B133" s="19" t="s">
        <v>47</v>
      </c>
      <c r="C133" s="19" t="s">
        <v>47</v>
      </c>
      <c r="D133" s="19" t="s">
        <v>47</v>
      </c>
      <c r="E133" s="3">
        <v>1314</v>
      </c>
      <c r="F133" s="19">
        <v>729</v>
      </c>
      <c r="G133" s="19">
        <v>755</v>
      </c>
      <c r="H133" s="3">
        <v>1285</v>
      </c>
      <c r="I133" s="3">
        <v>1571</v>
      </c>
      <c r="J133" s="3">
        <v>1724</v>
      </c>
      <c r="K133" s="3">
        <v>1690</v>
      </c>
      <c r="L133" s="3">
        <v>3509</v>
      </c>
      <c r="M133" s="3">
        <v>3336</v>
      </c>
      <c r="N133" s="3">
        <v>4037</v>
      </c>
      <c r="O133" s="3">
        <v>4241</v>
      </c>
      <c r="P133" s="3">
        <v>4509</v>
      </c>
      <c r="Q133" s="3">
        <v>5666</v>
      </c>
      <c r="R133" s="3">
        <v>6796</v>
      </c>
      <c r="S133" s="3">
        <v>7522</v>
      </c>
      <c r="T133" s="20">
        <f t="shared" ref="T133:T196" si="2">((S133/N133)-1)*100</f>
        <v>86.326480059450091</v>
      </c>
      <c r="V133" s="2" t="s">
        <v>397</v>
      </c>
    </row>
    <row r="134" spans="1:22">
      <c r="A134" s="2" t="s">
        <v>110</v>
      </c>
      <c r="B134" s="3">
        <v>3022</v>
      </c>
      <c r="C134" s="3">
        <v>3084</v>
      </c>
      <c r="D134" s="3">
        <v>3399</v>
      </c>
      <c r="E134" s="3">
        <v>3732</v>
      </c>
      <c r="F134" s="3">
        <v>3753</v>
      </c>
      <c r="G134" s="3">
        <v>3785</v>
      </c>
      <c r="H134" s="3">
        <v>4163</v>
      </c>
      <c r="I134" s="3">
        <v>4293</v>
      </c>
      <c r="J134" s="3">
        <v>4749</v>
      </c>
      <c r="K134" s="3">
        <v>4774</v>
      </c>
      <c r="L134" s="3">
        <v>5251</v>
      </c>
      <c r="M134" s="3">
        <v>4802</v>
      </c>
      <c r="N134" s="3">
        <v>4830</v>
      </c>
      <c r="O134" s="3">
        <v>4844</v>
      </c>
      <c r="P134" s="3">
        <v>4861</v>
      </c>
      <c r="Q134" s="3">
        <v>4929</v>
      </c>
      <c r="R134" s="3">
        <v>4949</v>
      </c>
      <c r="S134" s="3">
        <v>7506</v>
      </c>
      <c r="T134" s="20">
        <f t="shared" si="2"/>
        <v>55.403726708074544</v>
      </c>
      <c r="U134" s="11">
        <v>55.4</v>
      </c>
      <c r="V134" s="2" t="s">
        <v>110</v>
      </c>
    </row>
    <row r="135" spans="1:22">
      <c r="A135" s="2" t="s">
        <v>328</v>
      </c>
      <c r="B135" s="3">
        <v>3724</v>
      </c>
      <c r="C135" s="3">
        <v>4344</v>
      </c>
      <c r="D135" s="3">
        <v>5218</v>
      </c>
      <c r="E135" s="3">
        <v>2948</v>
      </c>
      <c r="F135" s="3">
        <v>3220</v>
      </c>
      <c r="G135" s="3">
        <v>4680</v>
      </c>
      <c r="H135" s="3">
        <v>1558</v>
      </c>
      <c r="I135" s="3">
        <v>1582</v>
      </c>
      <c r="J135" s="3">
        <v>1685</v>
      </c>
      <c r="K135" s="3">
        <v>1987</v>
      </c>
      <c r="L135" s="3">
        <v>1992</v>
      </c>
      <c r="M135" s="3">
        <v>2019</v>
      </c>
      <c r="N135" s="3">
        <v>2190</v>
      </c>
      <c r="O135" s="3">
        <v>2205</v>
      </c>
      <c r="P135" s="3">
        <v>2256</v>
      </c>
      <c r="Q135" s="3">
        <v>2428</v>
      </c>
      <c r="R135" s="3">
        <v>2433</v>
      </c>
      <c r="S135" s="3">
        <v>7500</v>
      </c>
      <c r="T135" s="20">
        <f t="shared" si="2"/>
        <v>242.46575342465752</v>
      </c>
      <c r="V135" s="2" t="s">
        <v>328</v>
      </c>
    </row>
    <row r="136" spans="1:22">
      <c r="A136" s="2" t="s">
        <v>185</v>
      </c>
      <c r="B136" s="3">
        <v>6130</v>
      </c>
      <c r="C136" s="3">
        <v>5850</v>
      </c>
      <c r="D136" s="3">
        <v>5500</v>
      </c>
      <c r="E136" s="3">
        <v>5780</v>
      </c>
      <c r="F136" s="3">
        <v>6850</v>
      </c>
      <c r="G136" s="3">
        <v>6992</v>
      </c>
      <c r="H136" s="3">
        <v>7500</v>
      </c>
      <c r="I136" s="3">
        <v>6800</v>
      </c>
      <c r="J136" s="3">
        <v>6800</v>
      </c>
      <c r="K136" s="3">
        <v>6700</v>
      </c>
      <c r="L136" s="3">
        <v>6750</v>
      </c>
      <c r="M136" s="3">
        <v>7200</v>
      </c>
      <c r="N136" s="3">
        <v>7272</v>
      </c>
      <c r="O136" s="3">
        <v>7360</v>
      </c>
      <c r="P136" s="3">
        <v>7240</v>
      </c>
      <c r="Q136" s="3">
        <v>6500</v>
      </c>
      <c r="R136" s="3">
        <v>9500</v>
      </c>
      <c r="S136" s="3">
        <v>7500</v>
      </c>
      <c r="T136" s="20">
        <f t="shared" si="2"/>
        <v>3.1353135313531455</v>
      </c>
      <c r="V136" s="2" t="s">
        <v>185</v>
      </c>
    </row>
    <row r="137" spans="1:22">
      <c r="A137" s="2" t="s">
        <v>202</v>
      </c>
      <c r="B137" s="3">
        <v>3931</v>
      </c>
      <c r="C137" s="3">
        <v>4076</v>
      </c>
      <c r="D137" s="3">
        <v>4813</v>
      </c>
      <c r="E137" s="3">
        <v>4773</v>
      </c>
      <c r="F137" s="3">
        <v>5132</v>
      </c>
      <c r="G137" s="3">
        <v>5002</v>
      </c>
      <c r="H137" s="3">
        <v>8395</v>
      </c>
      <c r="I137" s="3">
        <v>8848</v>
      </c>
      <c r="J137" s="3">
        <v>8770</v>
      </c>
      <c r="K137" s="3">
        <v>9209</v>
      </c>
      <c r="L137" s="3">
        <v>8650</v>
      </c>
      <c r="M137" s="3">
        <v>8417</v>
      </c>
      <c r="N137" s="3">
        <v>8581</v>
      </c>
      <c r="O137" s="3">
        <v>8338</v>
      </c>
      <c r="P137" s="3">
        <v>8171</v>
      </c>
      <c r="Q137" s="3">
        <v>7762</v>
      </c>
      <c r="R137" s="3">
        <v>7141</v>
      </c>
      <c r="S137" s="3">
        <v>7498</v>
      </c>
      <c r="T137" s="20">
        <f t="shared" si="2"/>
        <v>-12.620906654236109</v>
      </c>
      <c r="V137" s="2" t="s">
        <v>202</v>
      </c>
    </row>
    <row r="138" spans="1:22">
      <c r="A138" s="2" t="s">
        <v>161</v>
      </c>
      <c r="B138" s="3">
        <v>1629</v>
      </c>
      <c r="C138" s="3">
        <v>1746</v>
      </c>
      <c r="D138" s="3">
        <v>1959</v>
      </c>
      <c r="E138" s="3">
        <v>1959</v>
      </c>
      <c r="F138" s="3">
        <v>2237</v>
      </c>
      <c r="G138" s="3">
        <v>2214</v>
      </c>
      <c r="H138" s="3">
        <v>3313</v>
      </c>
      <c r="I138" s="3">
        <v>2460</v>
      </c>
      <c r="J138" s="3">
        <v>2790</v>
      </c>
      <c r="K138" s="3">
        <v>2977</v>
      </c>
      <c r="L138" s="3">
        <v>3848</v>
      </c>
      <c r="M138" s="3">
        <v>3315</v>
      </c>
      <c r="N138" s="3">
        <v>3252</v>
      </c>
      <c r="O138" s="3">
        <v>6462</v>
      </c>
      <c r="P138" s="3">
        <v>6979</v>
      </c>
      <c r="Q138" s="3">
        <v>7925</v>
      </c>
      <c r="R138" s="3">
        <v>8560</v>
      </c>
      <c r="S138" s="3">
        <v>7360</v>
      </c>
      <c r="T138" s="20">
        <f t="shared" si="2"/>
        <v>126.32226322263223</v>
      </c>
      <c r="U138" s="11">
        <v>126.32</v>
      </c>
      <c r="V138" s="2" t="s">
        <v>161</v>
      </c>
    </row>
    <row r="139" spans="1:22">
      <c r="A139" s="2" t="s">
        <v>507</v>
      </c>
      <c r="B139" s="19" t="s">
        <v>47</v>
      </c>
      <c r="C139" s="19" t="s">
        <v>47</v>
      </c>
      <c r="D139" s="19" t="s">
        <v>47</v>
      </c>
      <c r="E139" s="19" t="s">
        <v>47</v>
      </c>
      <c r="F139" s="19" t="s">
        <v>47</v>
      </c>
      <c r="G139" s="19" t="s">
        <v>47</v>
      </c>
      <c r="H139" s="19" t="s">
        <v>47</v>
      </c>
      <c r="I139" s="3">
        <v>3820</v>
      </c>
      <c r="J139" s="3">
        <v>3867</v>
      </c>
      <c r="K139" s="3">
        <v>3980</v>
      </c>
      <c r="L139" s="3">
        <v>4281</v>
      </c>
      <c r="M139" s="3">
        <v>4911</v>
      </c>
      <c r="N139" s="3">
        <v>5355</v>
      </c>
      <c r="O139" s="3">
        <v>5431</v>
      </c>
      <c r="P139" s="3">
        <v>5442</v>
      </c>
      <c r="Q139" s="3">
        <v>5723</v>
      </c>
      <c r="R139" s="3">
        <v>6008</v>
      </c>
      <c r="S139" s="3">
        <v>7301</v>
      </c>
      <c r="T139" s="20">
        <f t="shared" si="2"/>
        <v>36.339869281045758</v>
      </c>
      <c r="V139" s="2" t="s">
        <v>507</v>
      </c>
    </row>
    <row r="140" spans="1:22">
      <c r="A140" s="2" t="s">
        <v>169</v>
      </c>
      <c r="B140" s="19" t="s">
        <v>47</v>
      </c>
      <c r="C140" s="19" t="s">
        <v>47</v>
      </c>
      <c r="D140" s="19" t="s">
        <v>47</v>
      </c>
      <c r="E140" s="3">
        <v>3443</v>
      </c>
      <c r="F140" s="3">
        <v>3611</v>
      </c>
      <c r="G140" s="3">
        <v>3773</v>
      </c>
      <c r="H140" s="3">
        <v>4236</v>
      </c>
      <c r="I140" s="3">
        <v>4250</v>
      </c>
      <c r="J140" s="3">
        <v>4280</v>
      </c>
      <c r="K140" s="3">
        <v>4708</v>
      </c>
      <c r="L140" s="3">
        <v>11680</v>
      </c>
      <c r="M140" s="3">
        <v>10016</v>
      </c>
      <c r="N140" s="3">
        <v>9902</v>
      </c>
      <c r="O140" s="3">
        <v>9491</v>
      </c>
      <c r="P140" s="3">
        <v>9141</v>
      </c>
      <c r="Q140" s="3">
        <v>9000</v>
      </c>
      <c r="R140" s="3">
        <v>9000</v>
      </c>
      <c r="S140" s="3">
        <v>7300</v>
      </c>
      <c r="T140" s="20">
        <f t="shared" si="2"/>
        <v>-26.277519692991312</v>
      </c>
      <c r="U140" s="11">
        <v>-26.28</v>
      </c>
      <c r="V140" s="2" t="s">
        <v>169</v>
      </c>
    </row>
    <row r="141" spans="1:22">
      <c r="A141" s="2" t="s">
        <v>491</v>
      </c>
      <c r="B141" s="19" t="s">
        <v>47</v>
      </c>
      <c r="C141" s="19" t="s">
        <v>47</v>
      </c>
      <c r="D141" s="19" t="s">
        <v>47</v>
      </c>
      <c r="E141" s="3">
        <v>2432</v>
      </c>
      <c r="F141" s="3">
        <v>2449</v>
      </c>
      <c r="G141" s="3">
        <v>2430</v>
      </c>
      <c r="H141" s="3">
        <v>2566</v>
      </c>
      <c r="I141" s="3">
        <v>2484</v>
      </c>
      <c r="J141" s="3">
        <v>2466</v>
      </c>
      <c r="K141" s="3">
        <v>2481</v>
      </c>
      <c r="L141" s="3">
        <v>2381</v>
      </c>
      <c r="M141" s="3">
        <v>6205</v>
      </c>
      <c r="N141" s="3">
        <v>6351</v>
      </c>
      <c r="O141" s="3">
        <v>7200</v>
      </c>
      <c r="P141" s="3">
        <v>7105</v>
      </c>
      <c r="Q141" s="3">
        <v>7146</v>
      </c>
      <c r="R141" s="3">
        <v>7288</v>
      </c>
      <c r="S141" s="3">
        <v>7296</v>
      </c>
      <c r="T141" s="20">
        <f t="shared" si="2"/>
        <v>14.879546528105813</v>
      </c>
      <c r="V141" s="2" t="s">
        <v>491</v>
      </c>
    </row>
    <row r="142" spans="1:22">
      <c r="A142" s="2" t="s">
        <v>283</v>
      </c>
      <c r="B142" s="19" t="s">
        <v>47</v>
      </c>
      <c r="C142" s="19" t="s">
        <v>47</v>
      </c>
      <c r="D142" s="19" t="s">
        <v>47</v>
      </c>
      <c r="E142" s="19" t="s">
        <v>47</v>
      </c>
      <c r="F142" s="19" t="s">
        <v>47</v>
      </c>
      <c r="G142" s="19" t="s">
        <v>47</v>
      </c>
      <c r="H142" s="19" t="s">
        <v>47</v>
      </c>
      <c r="I142" s="3">
        <v>3300</v>
      </c>
      <c r="J142" s="3">
        <v>3450</v>
      </c>
      <c r="K142" s="3">
        <v>3884</v>
      </c>
      <c r="L142" s="3">
        <v>4300</v>
      </c>
      <c r="M142" s="3">
        <v>4005</v>
      </c>
      <c r="N142" s="3">
        <v>3980</v>
      </c>
      <c r="O142" s="3">
        <v>5900</v>
      </c>
      <c r="P142" s="3">
        <v>8973</v>
      </c>
      <c r="Q142" s="3">
        <v>6400</v>
      </c>
      <c r="R142" s="3">
        <v>6483</v>
      </c>
      <c r="S142" s="3">
        <v>7248</v>
      </c>
      <c r="T142" s="20">
        <f t="shared" si="2"/>
        <v>82.110552763819086</v>
      </c>
      <c r="V142" s="2" t="s">
        <v>283</v>
      </c>
    </row>
    <row r="143" spans="1:22">
      <c r="A143" s="2" t="s">
        <v>242</v>
      </c>
      <c r="B143" s="3">
        <v>4024</v>
      </c>
      <c r="C143" s="3">
        <v>4000</v>
      </c>
      <c r="D143" s="3">
        <v>4759</v>
      </c>
      <c r="E143" s="3">
        <v>3966</v>
      </c>
      <c r="F143" s="3">
        <v>4372</v>
      </c>
      <c r="G143" s="3">
        <v>5512</v>
      </c>
      <c r="H143" s="3">
        <v>7531</v>
      </c>
      <c r="I143" s="3">
        <v>7591</v>
      </c>
      <c r="J143" s="3">
        <v>6705</v>
      </c>
      <c r="K143" s="3">
        <v>8740</v>
      </c>
      <c r="L143" s="3">
        <v>8400</v>
      </c>
      <c r="M143" s="3">
        <v>7616</v>
      </c>
      <c r="N143" s="3">
        <v>7571</v>
      </c>
      <c r="O143" s="3">
        <v>4430</v>
      </c>
      <c r="P143" s="3">
        <v>5961</v>
      </c>
      <c r="Q143" s="3">
        <v>5942</v>
      </c>
      <c r="R143" s="3">
        <v>6298</v>
      </c>
      <c r="S143" s="3">
        <v>7238</v>
      </c>
      <c r="T143" s="20">
        <f t="shared" si="2"/>
        <v>-4.3983621714436705</v>
      </c>
      <c r="V143" s="2" t="s">
        <v>242</v>
      </c>
    </row>
    <row r="144" spans="1:22">
      <c r="A144" s="2" t="s">
        <v>345</v>
      </c>
      <c r="B144" s="19" t="s">
        <v>47</v>
      </c>
      <c r="C144" s="19" t="s">
        <v>47</v>
      </c>
      <c r="D144" s="19" t="s">
        <v>47</v>
      </c>
      <c r="E144" s="3">
        <v>2339</v>
      </c>
      <c r="F144" s="3">
        <v>2282</v>
      </c>
      <c r="G144" s="3">
        <v>2339</v>
      </c>
      <c r="H144" s="3">
        <v>2796</v>
      </c>
      <c r="I144" s="3">
        <v>2757</v>
      </c>
      <c r="J144" s="3">
        <v>2639</v>
      </c>
      <c r="K144" s="3">
        <v>2632</v>
      </c>
      <c r="L144" s="3">
        <v>2750</v>
      </c>
      <c r="M144" s="3">
        <v>12035</v>
      </c>
      <c r="N144" s="3">
        <v>12111</v>
      </c>
      <c r="O144" s="3">
        <v>11246</v>
      </c>
      <c r="P144" s="3">
        <v>10215</v>
      </c>
      <c r="Q144" s="3">
        <v>6946</v>
      </c>
      <c r="R144" s="3">
        <v>7601</v>
      </c>
      <c r="S144" s="3">
        <v>7201</v>
      </c>
      <c r="T144" s="20">
        <f t="shared" si="2"/>
        <v>-40.541656345471054</v>
      </c>
      <c r="V144" s="2" t="s">
        <v>345</v>
      </c>
    </row>
    <row r="145" spans="1:22">
      <c r="A145" s="2" t="s">
        <v>24</v>
      </c>
      <c r="B145" s="3">
        <v>11691</v>
      </c>
      <c r="C145" s="3">
        <v>11702</v>
      </c>
      <c r="D145" s="3">
        <v>11814</v>
      </c>
      <c r="E145" s="3">
        <v>11903</v>
      </c>
      <c r="F145" s="3">
        <v>11995</v>
      </c>
      <c r="G145" s="3">
        <v>12053</v>
      </c>
      <c r="H145" s="3">
        <v>8122</v>
      </c>
      <c r="I145" s="3">
        <v>7576</v>
      </c>
      <c r="J145" s="3">
        <v>7589</v>
      </c>
      <c r="K145" s="3">
        <v>7605</v>
      </c>
      <c r="L145" s="3">
        <v>7633</v>
      </c>
      <c r="M145" s="3">
        <v>7556</v>
      </c>
      <c r="N145" s="3">
        <v>7108</v>
      </c>
      <c r="O145" s="3">
        <v>7117</v>
      </c>
      <c r="P145" s="3">
        <v>7079</v>
      </c>
      <c r="Q145" s="3">
        <v>7114</v>
      </c>
      <c r="R145" s="3">
        <v>7122</v>
      </c>
      <c r="S145" s="3">
        <v>7143</v>
      </c>
      <c r="T145" s="20">
        <f t="shared" si="2"/>
        <v>0.49240292628025539</v>
      </c>
      <c r="U145" s="11">
        <v>0.49</v>
      </c>
      <c r="V145" s="2" t="s">
        <v>24</v>
      </c>
    </row>
    <row r="146" spans="1:22">
      <c r="A146" s="2" t="s">
        <v>225</v>
      </c>
      <c r="B146" s="3">
        <v>1748</v>
      </c>
      <c r="C146" s="3">
        <v>1837</v>
      </c>
      <c r="D146" s="3">
        <v>1929</v>
      </c>
      <c r="E146" s="3">
        <v>2097</v>
      </c>
      <c r="F146" s="3">
        <v>2202</v>
      </c>
      <c r="G146" s="3">
        <v>2186</v>
      </c>
      <c r="H146" s="3">
        <v>2333</v>
      </c>
      <c r="I146" s="3">
        <v>1780</v>
      </c>
      <c r="J146" s="3">
        <v>2011</v>
      </c>
      <c r="K146" s="3">
        <v>2093</v>
      </c>
      <c r="L146" s="3">
        <v>2128</v>
      </c>
      <c r="M146" s="3">
        <v>2243</v>
      </c>
      <c r="N146" s="3">
        <v>5150</v>
      </c>
      <c r="O146" s="3">
        <v>5250</v>
      </c>
      <c r="P146" s="3">
        <v>9034</v>
      </c>
      <c r="Q146" s="3">
        <v>8311</v>
      </c>
      <c r="R146" s="3">
        <v>8664</v>
      </c>
      <c r="S146" s="3">
        <v>7086</v>
      </c>
      <c r="T146" s="20">
        <f t="shared" si="2"/>
        <v>37.592233009708728</v>
      </c>
      <c r="V146" s="2" t="s">
        <v>225</v>
      </c>
    </row>
    <row r="147" spans="1:22" ht="21">
      <c r="A147" s="2" t="s">
        <v>396</v>
      </c>
      <c r="B147" s="3">
        <v>4270</v>
      </c>
      <c r="C147" s="3">
        <v>4830</v>
      </c>
      <c r="D147" s="3">
        <v>4231</v>
      </c>
      <c r="E147" s="3">
        <v>3396</v>
      </c>
      <c r="F147" s="3">
        <v>5199</v>
      </c>
      <c r="G147" s="3">
        <v>5880</v>
      </c>
      <c r="H147" s="3">
        <v>10668</v>
      </c>
      <c r="I147" s="3">
        <v>10733</v>
      </c>
      <c r="J147" s="3">
        <v>10680</v>
      </c>
      <c r="K147" s="3">
        <v>10730</v>
      </c>
      <c r="L147" s="3">
        <v>10680</v>
      </c>
      <c r="M147" s="3">
        <v>10999</v>
      </c>
      <c r="N147" s="3">
        <v>11087</v>
      </c>
      <c r="O147" s="3">
        <v>10035</v>
      </c>
      <c r="P147" s="3">
        <v>6768</v>
      </c>
      <c r="Q147" s="3">
        <v>6760</v>
      </c>
      <c r="R147" s="3">
        <v>6850</v>
      </c>
      <c r="S147" s="3">
        <v>7028</v>
      </c>
      <c r="T147" s="20">
        <f t="shared" si="2"/>
        <v>-36.610444664922881</v>
      </c>
      <c r="V147" s="2" t="s">
        <v>396</v>
      </c>
    </row>
    <row r="148" spans="1:22">
      <c r="A148" s="2" t="s">
        <v>231</v>
      </c>
      <c r="B148" s="19" t="s">
        <v>47</v>
      </c>
      <c r="C148" s="19" t="s">
        <v>47</v>
      </c>
      <c r="D148" s="19" t="s">
        <v>47</v>
      </c>
      <c r="E148" s="3">
        <v>7748</v>
      </c>
      <c r="F148" s="3">
        <v>8160</v>
      </c>
      <c r="G148" s="3">
        <v>8511</v>
      </c>
      <c r="H148" s="3">
        <v>8795</v>
      </c>
      <c r="I148" s="3">
        <v>6997</v>
      </c>
      <c r="J148" s="3">
        <v>7011</v>
      </c>
      <c r="K148" s="3">
        <v>6659</v>
      </c>
      <c r="L148" s="3">
        <v>6597</v>
      </c>
      <c r="M148" s="3">
        <v>6497</v>
      </c>
      <c r="N148" s="3">
        <v>6528</v>
      </c>
      <c r="O148" s="3">
        <v>6736</v>
      </c>
      <c r="P148" s="3">
        <v>6912</v>
      </c>
      <c r="Q148" s="3">
        <v>6814</v>
      </c>
      <c r="R148" s="3">
        <v>7024</v>
      </c>
      <c r="S148" s="3">
        <v>7025</v>
      </c>
      <c r="T148" s="20">
        <f t="shared" si="2"/>
        <v>7.6133578431372584</v>
      </c>
      <c r="V148" s="2" t="s">
        <v>231</v>
      </c>
    </row>
    <row r="149" spans="1:22">
      <c r="A149" s="2" t="s">
        <v>285</v>
      </c>
      <c r="B149" s="19" t="s">
        <v>47</v>
      </c>
      <c r="C149" s="19" t="s">
        <v>47</v>
      </c>
      <c r="D149" s="19" t="s">
        <v>47</v>
      </c>
      <c r="E149" s="3">
        <v>2660</v>
      </c>
      <c r="F149" s="3">
        <v>2600</v>
      </c>
      <c r="G149" s="3">
        <v>2470</v>
      </c>
      <c r="H149" s="3">
        <v>1243</v>
      </c>
      <c r="I149" s="3">
        <v>1427</v>
      </c>
      <c r="J149" s="3">
        <v>1382</v>
      </c>
      <c r="K149" s="3">
        <v>1430</v>
      </c>
      <c r="L149" s="3">
        <v>2743</v>
      </c>
      <c r="M149" s="3">
        <v>5146</v>
      </c>
      <c r="N149" s="3">
        <v>5381</v>
      </c>
      <c r="O149" s="3">
        <v>4706</v>
      </c>
      <c r="P149" s="3">
        <v>3772</v>
      </c>
      <c r="Q149" s="3">
        <v>5558</v>
      </c>
      <c r="R149" s="3">
        <v>5624</v>
      </c>
      <c r="S149" s="3">
        <v>7001</v>
      </c>
      <c r="T149" s="20">
        <f t="shared" si="2"/>
        <v>30.105928266121531</v>
      </c>
      <c r="V149" s="2" t="s">
        <v>285</v>
      </c>
    </row>
    <row r="150" spans="1:22">
      <c r="A150" s="2" t="s">
        <v>211</v>
      </c>
      <c r="B150" s="19" t="s">
        <v>47</v>
      </c>
      <c r="C150" s="19" t="s">
        <v>47</v>
      </c>
      <c r="D150" s="19" t="s">
        <v>47</v>
      </c>
      <c r="E150" s="19" t="s">
        <v>47</v>
      </c>
      <c r="F150" s="19" t="s">
        <v>47</v>
      </c>
      <c r="G150" s="19" t="s">
        <v>47</v>
      </c>
      <c r="H150" s="19" t="s">
        <v>47</v>
      </c>
      <c r="I150" s="19" t="s">
        <v>47</v>
      </c>
      <c r="J150" s="19" t="s">
        <v>47</v>
      </c>
      <c r="K150" s="19" t="s">
        <v>47</v>
      </c>
      <c r="L150" s="19" t="s">
        <v>47</v>
      </c>
      <c r="M150" s="3">
        <v>4508</v>
      </c>
      <c r="N150" s="3">
        <v>5365</v>
      </c>
      <c r="O150" s="3">
        <v>4571</v>
      </c>
      <c r="P150" s="3">
        <v>4028</v>
      </c>
      <c r="Q150" s="3">
        <v>3300</v>
      </c>
      <c r="R150" s="3">
        <v>4733</v>
      </c>
      <c r="S150" s="3">
        <v>7000</v>
      </c>
      <c r="T150" s="20">
        <f t="shared" si="2"/>
        <v>30.475302889095989</v>
      </c>
      <c r="V150" s="2" t="s">
        <v>211</v>
      </c>
    </row>
    <row r="151" spans="1:22" ht="21">
      <c r="A151" s="2" t="s">
        <v>288</v>
      </c>
      <c r="B151" s="3">
        <v>2286</v>
      </c>
      <c r="C151" s="3">
        <v>2350</v>
      </c>
      <c r="D151" s="3">
        <v>2471</v>
      </c>
      <c r="E151" s="3">
        <v>2522</v>
      </c>
      <c r="F151" s="3">
        <v>2966</v>
      </c>
      <c r="G151" s="3">
        <v>3218</v>
      </c>
      <c r="H151" s="3">
        <v>2854</v>
      </c>
      <c r="I151" s="3">
        <v>3120</v>
      </c>
      <c r="J151" s="3">
        <v>2872</v>
      </c>
      <c r="K151" s="3">
        <v>2981</v>
      </c>
      <c r="L151" s="3">
        <v>3486</v>
      </c>
      <c r="M151" s="3">
        <v>4150</v>
      </c>
      <c r="N151" s="3">
        <v>4388</v>
      </c>
      <c r="O151" s="3">
        <v>4455</v>
      </c>
      <c r="P151" s="3">
        <v>4783</v>
      </c>
      <c r="Q151" s="3">
        <v>5740</v>
      </c>
      <c r="R151" s="3">
        <v>5944</v>
      </c>
      <c r="S151" s="3">
        <v>6993</v>
      </c>
      <c r="T151" s="20">
        <f t="shared" si="2"/>
        <v>59.366453965360066</v>
      </c>
      <c r="V151" s="2" t="s">
        <v>288</v>
      </c>
    </row>
    <row r="152" spans="1:22">
      <c r="A152" s="2" t="s">
        <v>379</v>
      </c>
      <c r="B152" s="3">
        <v>2778</v>
      </c>
      <c r="C152" s="3">
        <v>2945</v>
      </c>
      <c r="D152" s="3">
        <v>3281</v>
      </c>
      <c r="E152" s="3">
        <v>3351</v>
      </c>
      <c r="F152" s="3">
        <v>3550</v>
      </c>
      <c r="G152" s="3">
        <v>3536</v>
      </c>
      <c r="H152" s="3">
        <v>8120</v>
      </c>
      <c r="I152" s="3">
        <v>8770</v>
      </c>
      <c r="J152" s="3">
        <v>8780</v>
      </c>
      <c r="K152" s="3">
        <v>9095</v>
      </c>
      <c r="L152" s="3">
        <v>8911</v>
      </c>
      <c r="M152" s="3">
        <v>5791</v>
      </c>
      <c r="N152" s="3">
        <v>6085</v>
      </c>
      <c r="O152" s="3">
        <v>5916</v>
      </c>
      <c r="P152" s="3">
        <v>5632</v>
      </c>
      <c r="Q152" s="3">
        <v>5942</v>
      </c>
      <c r="R152" s="3">
        <v>7645</v>
      </c>
      <c r="S152" s="3">
        <v>6880</v>
      </c>
      <c r="T152" s="20">
        <f t="shared" si="2"/>
        <v>13.064913722267878</v>
      </c>
      <c r="V152" s="2" t="s">
        <v>379</v>
      </c>
    </row>
    <row r="153" spans="1:22">
      <c r="A153" s="2" t="s">
        <v>316</v>
      </c>
      <c r="B153" s="19" t="s">
        <v>47</v>
      </c>
      <c r="C153" s="19" t="s">
        <v>47</v>
      </c>
      <c r="D153" s="19" t="s">
        <v>47</v>
      </c>
      <c r="E153" s="19" t="s">
        <v>47</v>
      </c>
      <c r="F153" s="19" t="s">
        <v>47</v>
      </c>
      <c r="G153" s="19" t="s">
        <v>47</v>
      </c>
      <c r="H153" s="19" t="s">
        <v>47</v>
      </c>
      <c r="I153" s="3">
        <v>5500</v>
      </c>
      <c r="J153" s="3">
        <v>5000</v>
      </c>
      <c r="K153" s="3">
        <v>5000</v>
      </c>
      <c r="L153" s="3">
        <v>5200</v>
      </c>
      <c r="M153" s="3">
        <v>5300</v>
      </c>
      <c r="N153" s="3">
        <v>4900</v>
      </c>
      <c r="O153" s="3">
        <v>4700</v>
      </c>
      <c r="P153" s="3">
        <v>4750</v>
      </c>
      <c r="Q153" s="3">
        <v>5100</v>
      </c>
      <c r="R153" s="3">
        <v>5016</v>
      </c>
      <c r="S153" s="3">
        <v>6770</v>
      </c>
      <c r="T153" s="20">
        <f t="shared" si="2"/>
        <v>38.16326530612244</v>
      </c>
      <c r="V153" s="2" t="s">
        <v>316</v>
      </c>
    </row>
    <row r="154" spans="1:22">
      <c r="A154" s="2" t="s">
        <v>321</v>
      </c>
      <c r="B154" s="19" t="s">
        <v>47</v>
      </c>
      <c r="C154" s="19" t="s">
        <v>47</v>
      </c>
      <c r="D154" s="19" t="s">
        <v>47</v>
      </c>
      <c r="E154" s="3">
        <v>3499</v>
      </c>
      <c r="F154" s="3">
        <v>3252</v>
      </c>
      <c r="G154" s="3">
        <v>3513</v>
      </c>
      <c r="H154" s="3">
        <v>4213</v>
      </c>
      <c r="I154" s="3">
        <v>4490</v>
      </c>
      <c r="J154" s="3">
        <v>4967</v>
      </c>
      <c r="K154" s="3">
        <v>5526</v>
      </c>
      <c r="L154" s="3">
        <v>7096</v>
      </c>
      <c r="M154" s="3">
        <v>7468</v>
      </c>
      <c r="N154" s="3">
        <v>6786</v>
      </c>
      <c r="O154" s="3">
        <v>5670</v>
      </c>
      <c r="P154" s="3">
        <v>7087</v>
      </c>
      <c r="Q154" s="3">
        <v>6949</v>
      </c>
      <c r="R154" s="3">
        <v>7505</v>
      </c>
      <c r="S154" s="3">
        <v>6760</v>
      </c>
      <c r="T154" s="20">
        <f t="shared" si="2"/>
        <v>-0.38314176245211051</v>
      </c>
      <c r="V154" s="2" t="s">
        <v>321</v>
      </c>
    </row>
    <row r="155" spans="1:22">
      <c r="A155" s="2" t="s">
        <v>296</v>
      </c>
      <c r="B155" s="3">
        <v>3832</v>
      </c>
      <c r="C155" s="3">
        <v>3943</v>
      </c>
      <c r="D155" s="3">
        <v>4021</v>
      </c>
      <c r="E155" s="3">
        <v>4240</v>
      </c>
      <c r="F155" s="3">
        <v>4156</v>
      </c>
      <c r="G155" s="3">
        <v>3761</v>
      </c>
      <c r="H155" s="3">
        <v>5845</v>
      </c>
      <c r="I155" s="3">
        <v>5671</v>
      </c>
      <c r="J155" s="3">
        <v>5443</v>
      </c>
      <c r="K155" s="3">
        <v>5485</v>
      </c>
      <c r="L155" s="3">
        <v>5123</v>
      </c>
      <c r="M155" s="3">
        <v>5055</v>
      </c>
      <c r="N155" s="3">
        <v>6695</v>
      </c>
      <c r="O155" s="3">
        <v>6704</v>
      </c>
      <c r="P155" s="3">
        <v>7059</v>
      </c>
      <c r="Q155" s="3">
        <v>6624</v>
      </c>
      <c r="R155" s="3">
        <v>6190</v>
      </c>
      <c r="S155" s="3">
        <v>6741</v>
      </c>
      <c r="T155" s="20">
        <f t="shared" si="2"/>
        <v>0.68707991038088334</v>
      </c>
      <c r="V155" s="2" t="s">
        <v>296</v>
      </c>
    </row>
    <row r="156" spans="1:22">
      <c r="A156" s="2" t="s">
        <v>510</v>
      </c>
      <c r="B156" s="3">
        <v>1210</v>
      </c>
      <c r="C156" s="3">
        <v>1231</v>
      </c>
      <c r="D156" s="3">
        <v>1343</v>
      </c>
      <c r="E156" s="3">
        <v>1443</v>
      </c>
      <c r="F156" s="3">
        <v>1556</v>
      </c>
      <c r="G156" s="3">
        <v>1775</v>
      </c>
      <c r="H156" s="3">
        <v>1967</v>
      </c>
      <c r="I156" s="3">
        <v>2066</v>
      </c>
      <c r="J156" s="3">
        <v>2116</v>
      </c>
      <c r="K156" s="3">
        <v>2208</v>
      </c>
      <c r="L156" s="3">
        <v>2238</v>
      </c>
      <c r="M156" s="3">
        <v>2276</v>
      </c>
      <c r="N156" s="3">
        <v>2325</v>
      </c>
      <c r="O156" s="3">
        <v>2334</v>
      </c>
      <c r="P156" s="3">
        <v>2363</v>
      </c>
      <c r="Q156" s="3">
        <v>2508</v>
      </c>
      <c r="R156" s="3">
        <v>2511</v>
      </c>
      <c r="S156" s="3">
        <v>6706</v>
      </c>
      <c r="T156" s="20">
        <f t="shared" si="2"/>
        <v>188.43010752688173</v>
      </c>
      <c r="V156" s="2" t="s">
        <v>510</v>
      </c>
    </row>
    <row r="157" spans="1:22">
      <c r="A157" s="2" t="s">
        <v>305</v>
      </c>
      <c r="B157" s="3">
        <v>1062</v>
      </c>
      <c r="C157" s="3">
        <v>1104</v>
      </c>
      <c r="D157" s="3">
        <v>1148</v>
      </c>
      <c r="E157" s="3">
        <v>1217</v>
      </c>
      <c r="F157" s="3">
        <v>1427</v>
      </c>
      <c r="G157" s="3">
        <v>1387</v>
      </c>
      <c r="H157" s="3">
        <v>1586</v>
      </c>
      <c r="I157" s="3">
        <v>1286</v>
      </c>
      <c r="J157" s="3">
        <v>1209</v>
      </c>
      <c r="K157" s="3">
        <v>1147</v>
      </c>
      <c r="L157" s="3">
        <v>1440</v>
      </c>
      <c r="M157" s="3">
        <v>1472</v>
      </c>
      <c r="N157" s="3">
        <v>5541</v>
      </c>
      <c r="O157" s="3">
        <v>5369</v>
      </c>
      <c r="P157" s="3">
        <v>5852</v>
      </c>
      <c r="Q157" s="3">
        <v>6145</v>
      </c>
      <c r="R157" s="3">
        <v>6436</v>
      </c>
      <c r="S157" s="3">
        <v>6704</v>
      </c>
      <c r="T157" s="20">
        <f t="shared" si="2"/>
        <v>20.988991156830906</v>
      </c>
      <c r="V157" s="2" t="s">
        <v>305</v>
      </c>
    </row>
    <row r="158" spans="1:22">
      <c r="A158" s="2" t="s">
        <v>105</v>
      </c>
      <c r="B158" s="3">
        <v>6010</v>
      </c>
      <c r="C158" s="3">
        <v>7785</v>
      </c>
      <c r="D158" s="3">
        <v>8877</v>
      </c>
      <c r="E158" s="3">
        <v>9969</v>
      </c>
      <c r="F158" s="3">
        <v>10892</v>
      </c>
      <c r="G158" s="3">
        <v>10279</v>
      </c>
      <c r="H158" s="3">
        <v>4073</v>
      </c>
      <c r="I158" s="3">
        <v>4316</v>
      </c>
      <c r="J158" s="3">
        <v>4454</v>
      </c>
      <c r="K158" s="3">
        <v>5588</v>
      </c>
      <c r="L158" s="3">
        <v>5977</v>
      </c>
      <c r="M158" s="3">
        <v>6389</v>
      </c>
      <c r="N158" s="3">
        <v>6481</v>
      </c>
      <c r="O158" s="3">
        <v>6545</v>
      </c>
      <c r="P158" s="3">
        <v>6494</v>
      </c>
      <c r="Q158" s="3">
        <v>6539</v>
      </c>
      <c r="R158" s="3">
        <v>6603</v>
      </c>
      <c r="S158" s="3">
        <v>6599</v>
      </c>
      <c r="T158" s="20">
        <f t="shared" si="2"/>
        <v>1.8207066810677297</v>
      </c>
      <c r="U158" s="11">
        <v>1.82</v>
      </c>
      <c r="V158" s="2" t="s">
        <v>105</v>
      </c>
    </row>
    <row r="159" spans="1:22">
      <c r="A159" s="2" t="s">
        <v>266</v>
      </c>
      <c r="B159" s="3">
        <v>9160</v>
      </c>
      <c r="C159" s="3">
        <v>9490</v>
      </c>
      <c r="D159" s="3">
        <v>17928</v>
      </c>
      <c r="E159" s="3">
        <v>18700</v>
      </c>
      <c r="F159" s="3">
        <v>14500</v>
      </c>
      <c r="G159" s="3">
        <v>12770</v>
      </c>
      <c r="H159" s="3">
        <v>5464</v>
      </c>
      <c r="I159" s="3">
        <v>5901</v>
      </c>
      <c r="J159" s="3">
        <v>6137</v>
      </c>
      <c r="K159" s="3">
        <v>6190</v>
      </c>
      <c r="L159" s="3">
        <v>6100</v>
      </c>
      <c r="M159" s="3">
        <v>7025</v>
      </c>
      <c r="N159" s="3">
        <v>15945</v>
      </c>
      <c r="O159" s="3">
        <v>16424</v>
      </c>
      <c r="P159" s="3">
        <v>11885</v>
      </c>
      <c r="Q159" s="3">
        <v>5277</v>
      </c>
      <c r="R159" s="3">
        <v>4927</v>
      </c>
      <c r="S159" s="3">
        <v>6592</v>
      </c>
      <c r="T159" s="20">
        <f t="shared" si="2"/>
        <v>-58.657886484791469</v>
      </c>
      <c r="V159" s="2" t="s">
        <v>266</v>
      </c>
    </row>
    <row r="160" spans="1:22">
      <c r="A160" s="2" t="s">
        <v>362</v>
      </c>
      <c r="B160" s="3">
        <v>1374</v>
      </c>
      <c r="C160" s="3">
        <v>1502</v>
      </c>
      <c r="D160" s="3">
        <v>1515</v>
      </c>
      <c r="E160" s="3">
        <v>2198</v>
      </c>
      <c r="F160" s="3">
        <v>1920</v>
      </c>
      <c r="G160" s="3">
        <v>2238</v>
      </c>
      <c r="H160" s="3">
        <v>4500</v>
      </c>
      <c r="I160" s="3">
        <v>4000</v>
      </c>
      <c r="J160" s="3">
        <v>3800</v>
      </c>
      <c r="K160" s="3">
        <v>4080</v>
      </c>
      <c r="L160" s="3">
        <v>4608</v>
      </c>
      <c r="M160" s="3">
        <v>4790</v>
      </c>
      <c r="N160" s="3">
        <v>4940</v>
      </c>
      <c r="O160" s="3">
        <v>5220</v>
      </c>
      <c r="P160" s="3">
        <v>6526</v>
      </c>
      <c r="Q160" s="3">
        <v>5770</v>
      </c>
      <c r="R160" s="3">
        <v>5588</v>
      </c>
      <c r="S160" s="3">
        <v>6581</v>
      </c>
      <c r="T160" s="20">
        <f t="shared" si="2"/>
        <v>33.218623481781371</v>
      </c>
      <c r="V160" s="2" t="s">
        <v>362</v>
      </c>
    </row>
    <row r="161" spans="1:22">
      <c r="A161" s="2" t="s">
        <v>146</v>
      </c>
      <c r="B161" s="19" t="s">
        <v>47</v>
      </c>
      <c r="C161" s="19" t="s">
        <v>47</v>
      </c>
      <c r="D161" s="19" t="s">
        <v>47</v>
      </c>
      <c r="E161" s="3">
        <v>3074</v>
      </c>
      <c r="F161" s="3">
        <v>2889</v>
      </c>
      <c r="G161" s="3">
        <v>2844</v>
      </c>
      <c r="H161" s="3">
        <v>3049</v>
      </c>
      <c r="I161" s="3">
        <v>2850</v>
      </c>
      <c r="J161" s="3">
        <v>2911</v>
      </c>
      <c r="K161" s="3">
        <v>2965</v>
      </c>
      <c r="L161" s="3">
        <v>3677</v>
      </c>
      <c r="M161" s="3">
        <v>4033</v>
      </c>
      <c r="N161" s="3">
        <v>3986</v>
      </c>
      <c r="O161" s="3">
        <v>4052</v>
      </c>
      <c r="P161" s="3">
        <v>4524</v>
      </c>
      <c r="Q161" s="3">
        <v>5144</v>
      </c>
      <c r="R161" s="3">
        <v>5481</v>
      </c>
      <c r="S161" s="3">
        <v>6560</v>
      </c>
      <c r="T161" s="20">
        <f t="shared" si="2"/>
        <v>64.576016056196693</v>
      </c>
      <c r="U161" s="11">
        <v>64.58</v>
      </c>
      <c r="V161" s="2" t="s">
        <v>146</v>
      </c>
    </row>
    <row r="162" spans="1:22">
      <c r="A162" s="2" t="s">
        <v>174</v>
      </c>
      <c r="B162" s="3">
        <v>3326</v>
      </c>
      <c r="C162" s="3">
        <v>3426</v>
      </c>
      <c r="D162" s="3">
        <v>3611</v>
      </c>
      <c r="E162" s="3">
        <v>2275</v>
      </c>
      <c r="F162" s="3">
        <v>2507</v>
      </c>
      <c r="G162" s="3">
        <v>2528</v>
      </c>
      <c r="H162" s="3">
        <v>2504</v>
      </c>
      <c r="I162" s="3">
        <v>2585</v>
      </c>
      <c r="J162" s="3">
        <v>2646</v>
      </c>
      <c r="K162" s="3">
        <v>2699</v>
      </c>
      <c r="L162" s="3">
        <v>2847</v>
      </c>
      <c r="M162" s="3">
        <v>2959</v>
      </c>
      <c r="N162" s="3">
        <v>3125</v>
      </c>
      <c r="O162" s="3">
        <v>3125</v>
      </c>
      <c r="P162" s="3">
        <v>3125</v>
      </c>
      <c r="Q162" s="3">
        <v>3100</v>
      </c>
      <c r="R162" s="3">
        <v>3162</v>
      </c>
      <c r="S162" s="3">
        <v>6500</v>
      </c>
      <c r="T162" s="20">
        <f t="shared" si="2"/>
        <v>108</v>
      </c>
      <c r="U162" s="11">
        <v>108</v>
      </c>
      <c r="V162" s="2" t="s">
        <v>174</v>
      </c>
    </row>
    <row r="163" spans="1:22">
      <c r="A163" s="2" t="s">
        <v>153</v>
      </c>
      <c r="B163" s="3">
        <v>3253</v>
      </c>
      <c r="C163" s="3">
        <v>3572</v>
      </c>
      <c r="D163" s="3">
        <v>4349</v>
      </c>
      <c r="E163" s="3">
        <v>4658</v>
      </c>
      <c r="F163" s="3">
        <v>5136</v>
      </c>
      <c r="G163" s="3">
        <v>5502</v>
      </c>
      <c r="H163" s="3">
        <v>7134</v>
      </c>
      <c r="I163" s="3">
        <v>7198</v>
      </c>
      <c r="J163" s="3">
        <v>8842</v>
      </c>
      <c r="K163" s="3">
        <v>9005</v>
      </c>
      <c r="L163" s="3">
        <v>9550</v>
      </c>
      <c r="M163" s="3">
        <v>7135</v>
      </c>
      <c r="N163" s="3">
        <v>6165</v>
      </c>
      <c r="O163" s="3">
        <v>5882</v>
      </c>
      <c r="P163" s="3">
        <v>5575</v>
      </c>
      <c r="Q163" s="3">
        <v>6827</v>
      </c>
      <c r="R163" s="3">
        <v>7026</v>
      </c>
      <c r="S163" s="3">
        <v>6500</v>
      </c>
      <c r="T163" s="20">
        <f t="shared" si="2"/>
        <v>5.4339010543390076</v>
      </c>
      <c r="U163" s="11">
        <v>5.43</v>
      </c>
      <c r="V163" s="2" t="s">
        <v>153</v>
      </c>
    </row>
    <row r="164" spans="1:22">
      <c r="A164" s="2" t="s">
        <v>265</v>
      </c>
      <c r="B164" s="19" t="s">
        <v>47</v>
      </c>
      <c r="C164" s="19" t="s">
        <v>47</v>
      </c>
      <c r="D164" s="19" t="s">
        <v>47</v>
      </c>
      <c r="E164" s="3">
        <v>2468</v>
      </c>
      <c r="F164" s="3">
        <v>3088</v>
      </c>
      <c r="G164" s="3">
        <v>3791</v>
      </c>
      <c r="H164" s="3">
        <v>5545</v>
      </c>
      <c r="I164" s="3">
        <v>5618</v>
      </c>
      <c r="J164" s="3">
        <v>6800</v>
      </c>
      <c r="K164" s="3">
        <v>6976</v>
      </c>
      <c r="L164" s="3">
        <v>6990</v>
      </c>
      <c r="M164" s="3">
        <v>7051</v>
      </c>
      <c r="N164" s="3">
        <v>6237</v>
      </c>
      <c r="O164" s="3">
        <v>5520</v>
      </c>
      <c r="P164" s="3">
        <v>5475</v>
      </c>
      <c r="Q164" s="3">
        <v>5947</v>
      </c>
      <c r="R164" s="3">
        <v>7928</v>
      </c>
      <c r="S164" s="3">
        <v>6500</v>
      </c>
      <c r="T164" s="20">
        <f t="shared" si="2"/>
        <v>4.2167708834375484</v>
      </c>
      <c r="V164" s="2" t="s">
        <v>265</v>
      </c>
    </row>
    <row r="165" spans="1:22">
      <c r="A165" s="2" t="s">
        <v>13</v>
      </c>
      <c r="B165" s="3">
        <v>8302</v>
      </c>
      <c r="C165" s="3">
        <v>8691</v>
      </c>
      <c r="D165" s="3">
        <v>8850</v>
      </c>
      <c r="E165" s="3">
        <v>8978</v>
      </c>
      <c r="F165" s="3">
        <v>8999</v>
      </c>
      <c r="G165" s="3">
        <v>12500</v>
      </c>
      <c r="H165" s="3">
        <v>15895</v>
      </c>
      <c r="I165" s="3">
        <v>15935</v>
      </c>
      <c r="J165" s="3">
        <v>16877</v>
      </c>
      <c r="K165" s="3">
        <v>16870</v>
      </c>
      <c r="L165" s="3">
        <v>15500</v>
      </c>
      <c r="M165" s="3">
        <v>7200</v>
      </c>
      <c r="N165" s="3">
        <v>7130</v>
      </c>
      <c r="O165" s="3">
        <v>6716</v>
      </c>
      <c r="P165" s="3">
        <v>5990</v>
      </c>
      <c r="Q165" s="3">
        <v>6830</v>
      </c>
      <c r="R165" s="3">
        <v>6850</v>
      </c>
      <c r="S165" s="3">
        <v>6500</v>
      </c>
      <c r="T165" s="20">
        <f t="shared" si="2"/>
        <v>-8.8359046283309937</v>
      </c>
      <c r="U165" s="11">
        <v>-8.84</v>
      </c>
      <c r="V165" s="2" t="s">
        <v>13</v>
      </c>
    </row>
    <row r="166" spans="1:22">
      <c r="A166" s="2" t="s">
        <v>460</v>
      </c>
      <c r="B166" s="3">
        <v>3275</v>
      </c>
      <c r="C166" s="3">
        <v>4078</v>
      </c>
      <c r="D166" s="3">
        <v>4957</v>
      </c>
      <c r="E166" s="3">
        <v>2950</v>
      </c>
      <c r="F166" s="3">
        <v>3140</v>
      </c>
      <c r="G166" s="3">
        <v>4117</v>
      </c>
      <c r="H166" s="3">
        <v>7186</v>
      </c>
      <c r="I166" s="3">
        <v>7230</v>
      </c>
      <c r="J166" s="3">
        <v>6800</v>
      </c>
      <c r="K166" s="3">
        <v>7107</v>
      </c>
      <c r="L166" s="3">
        <v>9450</v>
      </c>
      <c r="M166" s="3">
        <v>9616</v>
      </c>
      <c r="N166" s="3">
        <v>8432</v>
      </c>
      <c r="O166" s="3">
        <v>7784</v>
      </c>
      <c r="P166" s="3">
        <v>6917</v>
      </c>
      <c r="Q166" s="3">
        <v>7417</v>
      </c>
      <c r="R166" s="3">
        <v>7600</v>
      </c>
      <c r="S166" s="3">
        <v>6500</v>
      </c>
      <c r="T166" s="20">
        <f t="shared" si="2"/>
        <v>-22.91271347248577</v>
      </c>
      <c r="V166" s="2" t="s">
        <v>460</v>
      </c>
    </row>
    <row r="167" spans="1:22">
      <c r="A167" s="2" t="s">
        <v>73</v>
      </c>
      <c r="B167" s="3">
        <v>8227</v>
      </c>
      <c r="C167" s="3">
        <v>8219</v>
      </c>
      <c r="D167" s="3">
        <v>8342</v>
      </c>
      <c r="E167" s="3">
        <v>5130</v>
      </c>
      <c r="F167" s="3">
        <v>5290</v>
      </c>
      <c r="G167" s="3">
        <v>5316</v>
      </c>
      <c r="H167" s="3">
        <v>4164</v>
      </c>
      <c r="I167" s="3">
        <v>4306</v>
      </c>
      <c r="J167" s="3">
        <v>4405</v>
      </c>
      <c r="K167" s="3">
        <v>4383</v>
      </c>
      <c r="L167" s="3">
        <v>4531</v>
      </c>
      <c r="M167" s="3">
        <v>6179</v>
      </c>
      <c r="N167" s="3">
        <v>6201</v>
      </c>
      <c r="O167" s="3">
        <v>6201</v>
      </c>
      <c r="P167" s="3">
        <v>6231</v>
      </c>
      <c r="Q167" s="3">
        <v>6350</v>
      </c>
      <c r="R167" s="3">
        <v>6477</v>
      </c>
      <c r="S167" s="3">
        <v>6479</v>
      </c>
      <c r="T167" s="20">
        <f t="shared" si="2"/>
        <v>4.483147879374294</v>
      </c>
      <c r="U167" s="11">
        <v>4.4800000000000004</v>
      </c>
      <c r="V167" s="2" t="s">
        <v>73</v>
      </c>
    </row>
    <row r="168" spans="1:22" ht="21">
      <c r="A168" s="2" t="s">
        <v>54</v>
      </c>
      <c r="B168" s="19" t="s">
        <v>47</v>
      </c>
      <c r="C168" s="19" t="s">
        <v>47</v>
      </c>
      <c r="D168" s="19" t="s">
        <v>47</v>
      </c>
      <c r="E168" s="19" t="s">
        <v>47</v>
      </c>
      <c r="F168" s="19" t="s">
        <v>47</v>
      </c>
      <c r="G168" s="19" t="s">
        <v>47</v>
      </c>
      <c r="H168" s="19" t="s">
        <v>47</v>
      </c>
      <c r="I168" s="19" t="s">
        <v>47</v>
      </c>
      <c r="J168" s="19" t="s">
        <v>47</v>
      </c>
      <c r="K168" s="19" t="s">
        <v>47</v>
      </c>
      <c r="L168" s="19" t="s">
        <v>47</v>
      </c>
      <c r="M168" s="3">
        <v>6576</v>
      </c>
      <c r="N168" s="3">
        <v>6684</v>
      </c>
      <c r="O168" s="3">
        <v>6703</v>
      </c>
      <c r="P168" s="3">
        <v>5343</v>
      </c>
      <c r="Q168" s="3">
        <v>6045</v>
      </c>
      <c r="R168" s="3">
        <v>6426</v>
      </c>
      <c r="S168" s="3">
        <v>6471</v>
      </c>
      <c r="T168" s="20">
        <f t="shared" si="2"/>
        <v>-3.1867145421903054</v>
      </c>
      <c r="U168" s="11">
        <v>-3.19</v>
      </c>
      <c r="V168" s="2" t="s">
        <v>54</v>
      </c>
    </row>
    <row r="169" spans="1:22">
      <c r="A169" s="2" t="s">
        <v>469</v>
      </c>
      <c r="B169" s="19" t="s">
        <v>47</v>
      </c>
      <c r="C169" s="19" t="s">
        <v>47</v>
      </c>
      <c r="D169" s="19" t="s">
        <v>47</v>
      </c>
      <c r="E169" s="19" t="s">
        <v>47</v>
      </c>
      <c r="F169" s="19" t="s">
        <v>47</v>
      </c>
      <c r="G169" s="19" t="s">
        <v>47</v>
      </c>
      <c r="H169" s="19" t="s">
        <v>47</v>
      </c>
      <c r="I169" s="19" t="s">
        <v>47</v>
      </c>
      <c r="J169" s="19" t="s">
        <v>47</v>
      </c>
      <c r="K169" s="19" t="s">
        <v>47</v>
      </c>
      <c r="L169" s="19" t="s">
        <v>47</v>
      </c>
      <c r="M169" s="3">
        <v>2543</v>
      </c>
      <c r="N169" s="3">
        <v>2444</v>
      </c>
      <c r="O169" s="3">
        <v>3303</v>
      </c>
      <c r="P169" s="3">
        <v>3348</v>
      </c>
      <c r="Q169" s="3">
        <v>4376</v>
      </c>
      <c r="R169" s="3">
        <v>6228</v>
      </c>
      <c r="S169" s="3">
        <v>6447</v>
      </c>
      <c r="T169" s="20">
        <f t="shared" si="2"/>
        <v>163.78887070376433</v>
      </c>
      <c r="V169" s="2" t="s">
        <v>469</v>
      </c>
    </row>
    <row r="170" spans="1:22">
      <c r="A170" s="2" t="s">
        <v>280</v>
      </c>
      <c r="B170" s="3">
        <v>3270</v>
      </c>
      <c r="C170" s="3">
        <v>3355</v>
      </c>
      <c r="D170" s="3">
        <v>3385</v>
      </c>
      <c r="E170" s="3">
        <v>1709</v>
      </c>
      <c r="F170" s="3">
        <v>1796</v>
      </c>
      <c r="G170" s="3">
        <v>1950</v>
      </c>
      <c r="H170" s="3">
        <v>3941</v>
      </c>
      <c r="I170" s="3">
        <v>3950</v>
      </c>
      <c r="J170" s="3">
        <v>3650</v>
      </c>
      <c r="K170" s="3">
        <v>3738</v>
      </c>
      <c r="L170" s="3">
        <v>3766</v>
      </c>
      <c r="M170" s="3">
        <v>3861</v>
      </c>
      <c r="N170" s="3">
        <v>4238</v>
      </c>
      <c r="O170" s="3">
        <v>4402</v>
      </c>
      <c r="P170" s="3">
        <v>4517</v>
      </c>
      <c r="Q170" s="3">
        <v>4616</v>
      </c>
      <c r="R170" s="3">
        <v>4708</v>
      </c>
      <c r="S170" s="3">
        <v>6431</v>
      </c>
      <c r="T170" s="20">
        <f t="shared" si="2"/>
        <v>51.746106654082126</v>
      </c>
      <c r="V170" s="2" t="s">
        <v>280</v>
      </c>
    </row>
    <row r="171" spans="1:22">
      <c r="A171" s="2" t="s">
        <v>474</v>
      </c>
      <c r="B171" s="19" t="s">
        <v>47</v>
      </c>
      <c r="C171" s="19" t="s">
        <v>47</v>
      </c>
      <c r="D171" s="19" t="s">
        <v>47</v>
      </c>
      <c r="E171" s="19">
        <v>913</v>
      </c>
      <c r="F171" s="3">
        <v>1120</v>
      </c>
      <c r="G171" s="3">
        <v>1320</v>
      </c>
      <c r="H171" s="3">
        <v>3300</v>
      </c>
      <c r="I171" s="3">
        <v>3280</v>
      </c>
      <c r="J171" s="3">
        <v>2880</v>
      </c>
      <c r="K171" s="3">
        <v>3450</v>
      </c>
      <c r="L171" s="3">
        <v>3100</v>
      </c>
      <c r="M171" s="3">
        <v>3043</v>
      </c>
      <c r="N171" s="3">
        <v>2760</v>
      </c>
      <c r="O171" s="3">
        <v>4000</v>
      </c>
      <c r="P171" s="3">
        <v>4530</v>
      </c>
      <c r="Q171" s="3">
        <v>4241</v>
      </c>
      <c r="R171" s="3">
        <v>4674</v>
      </c>
      <c r="S171" s="3">
        <v>6374</v>
      </c>
      <c r="T171" s="20">
        <f t="shared" si="2"/>
        <v>130.94202898550725</v>
      </c>
      <c r="V171" s="2" t="s">
        <v>474</v>
      </c>
    </row>
    <row r="172" spans="1:22">
      <c r="A172" s="2" t="s">
        <v>63</v>
      </c>
      <c r="B172" s="3">
        <v>5623</v>
      </c>
      <c r="C172" s="3">
        <v>5271</v>
      </c>
      <c r="D172" s="3">
        <v>4305</v>
      </c>
      <c r="E172" s="3">
        <v>4369</v>
      </c>
      <c r="F172" s="3">
        <v>4391</v>
      </c>
      <c r="G172" s="3">
        <v>4207</v>
      </c>
      <c r="H172" s="3">
        <v>6792</v>
      </c>
      <c r="I172" s="3">
        <v>6708</v>
      </c>
      <c r="J172" s="3">
        <v>6751</v>
      </c>
      <c r="K172" s="3">
        <v>6730</v>
      </c>
      <c r="L172" s="3">
        <v>6394</v>
      </c>
      <c r="M172" s="3">
        <v>6930</v>
      </c>
      <c r="N172" s="3">
        <v>6666</v>
      </c>
      <c r="O172" s="3">
        <v>6724</v>
      </c>
      <c r="P172" s="3">
        <v>6683</v>
      </c>
      <c r="Q172" s="3">
        <v>6014</v>
      </c>
      <c r="R172" s="3">
        <v>6023</v>
      </c>
      <c r="S172" s="3">
        <v>6324</v>
      </c>
      <c r="T172" s="20">
        <f t="shared" si="2"/>
        <v>-5.1305130513051296</v>
      </c>
      <c r="U172" s="11">
        <v>-5.13</v>
      </c>
      <c r="V172" s="2" t="s">
        <v>63</v>
      </c>
    </row>
    <row r="173" spans="1:22">
      <c r="A173" s="2" t="s">
        <v>301</v>
      </c>
      <c r="B173" s="19" t="s">
        <v>47</v>
      </c>
      <c r="C173" s="19" t="s">
        <v>47</v>
      </c>
      <c r="D173" s="19" t="s">
        <v>47</v>
      </c>
      <c r="E173" s="19">
        <v>730</v>
      </c>
      <c r="F173" s="19">
        <v>731</v>
      </c>
      <c r="G173" s="19">
        <v>753</v>
      </c>
      <c r="H173" s="19">
        <v>966</v>
      </c>
      <c r="I173" s="3">
        <v>1055</v>
      </c>
      <c r="J173" s="3">
        <v>1277</v>
      </c>
      <c r="K173" s="3">
        <v>1191</v>
      </c>
      <c r="L173" s="3">
        <v>1454</v>
      </c>
      <c r="M173" s="3">
        <v>1537</v>
      </c>
      <c r="N173" s="3">
        <v>3545</v>
      </c>
      <c r="O173" s="3">
        <v>3041</v>
      </c>
      <c r="P173" s="3">
        <v>2662</v>
      </c>
      <c r="Q173" s="3">
        <v>5976</v>
      </c>
      <c r="R173" s="3">
        <v>6718</v>
      </c>
      <c r="S173" s="3">
        <v>6299</v>
      </c>
      <c r="T173" s="20">
        <f t="shared" si="2"/>
        <v>77.686882933709441</v>
      </c>
      <c r="V173" s="2" t="s">
        <v>301</v>
      </c>
    </row>
    <row r="174" spans="1:22">
      <c r="A174" s="2" t="s">
        <v>506</v>
      </c>
      <c r="B174" s="3">
        <v>2490</v>
      </c>
      <c r="C174" s="3">
        <v>2466</v>
      </c>
      <c r="D174" s="3">
        <v>2540</v>
      </c>
      <c r="E174" s="3">
        <v>2580</v>
      </c>
      <c r="F174" s="3">
        <v>2551</v>
      </c>
      <c r="G174" s="3">
        <v>2449</v>
      </c>
      <c r="H174" s="3">
        <v>2602</v>
      </c>
      <c r="I174" s="3">
        <v>2391</v>
      </c>
      <c r="J174" s="3">
        <v>2321</v>
      </c>
      <c r="K174" s="3">
        <v>2471</v>
      </c>
      <c r="L174" s="3">
        <v>3695</v>
      </c>
      <c r="M174" s="3">
        <v>3813</v>
      </c>
      <c r="N174" s="3">
        <v>3996</v>
      </c>
      <c r="O174" s="3">
        <v>4096</v>
      </c>
      <c r="P174" s="3">
        <v>4465</v>
      </c>
      <c r="Q174" s="3">
        <v>4734</v>
      </c>
      <c r="R174" s="3">
        <v>4783</v>
      </c>
      <c r="S174" s="3">
        <v>6261</v>
      </c>
      <c r="T174" s="20">
        <f t="shared" si="2"/>
        <v>56.681681681681681</v>
      </c>
      <c r="V174" s="2" t="s">
        <v>506</v>
      </c>
    </row>
    <row r="175" spans="1:22">
      <c r="A175" s="2" t="s">
        <v>241</v>
      </c>
      <c r="B175" s="3">
        <v>3536</v>
      </c>
      <c r="C175" s="3">
        <v>3833</v>
      </c>
      <c r="D175" s="3">
        <v>4405</v>
      </c>
      <c r="E175" s="3">
        <v>4515</v>
      </c>
      <c r="F175" s="3">
        <v>5400</v>
      </c>
      <c r="G175" s="3">
        <v>5475</v>
      </c>
      <c r="H175" s="3">
        <v>6208</v>
      </c>
      <c r="I175" s="3">
        <v>6300</v>
      </c>
      <c r="J175" s="3">
        <v>6130</v>
      </c>
      <c r="K175" s="3">
        <v>6242</v>
      </c>
      <c r="L175" s="3">
        <v>7090</v>
      </c>
      <c r="M175" s="3">
        <v>3700</v>
      </c>
      <c r="N175" s="3">
        <v>4530</v>
      </c>
      <c r="O175" s="3">
        <v>3650</v>
      </c>
      <c r="P175" s="3">
        <v>6900</v>
      </c>
      <c r="Q175" s="3">
        <v>5880</v>
      </c>
      <c r="R175" s="3">
        <v>9206</v>
      </c>
      <c r="S175" s="3">
        <v>6228</v>
      </c>
      <c r="T175" s="20">
        <f t="shared" si="2"/>
        <v>37.483443708609279</v>
      </c>
      <c r="V175" s="2" t="s">
        <v>241</v>
      </c>
    </row>
    <row r="176" spans="1:22">
      <c r="A176" s="2" t="s">
        <v>215</v>
      </c>
      <c r="B176" s="3">
        <v>3025</v>
      </c>
      <c r="C176" s="3">
        <v>3102</v>
      </c>
      <c r="D176" s="3">
        <v>3179</v>
      </c>
      <c r="E176" s="3">
        <v>1742</v>
      </c>
      <c r="F176" s="3">
        <v>1800</v>
      </c>
      <c r="G176" s="3">
        <v>1900</v>
      </c>
      <c r="H176" s="3">
        <v>4471</v>
      </c>
      <c r="I176" s="3">
        <v>4500</v>
      </c>
      <c r="J176" s="3">
        <v>4125</v>
      </c>
      <c r="K176" s="3">
        <v>4313</v>
      </c>
      <c r="L176" s="3">
        <v>4219</v>
      </c>
      <c r="M176" s="3">
        <v>4534</v>
      </c>
      <c r="N176" s="3">
        <v>5138</v>
      </c>
      <c r="O176" s="3">
        <v>5306</v>
      </c>
      <c r="P176" s="3">
        <v>5381</v>
      </c>
      <c r="Q176" s="3">
        <v>5807</v>
      </c>
      <c r="R176" s="3">
        <v>5807</v>
      </c>
      <c r="S176" s="3">
        <v>6216</v>
      </c>
      <c r="T176" s="20">
        <f t="shared" si="2"/>
        <v>20.980926430517719</v>
      </c>
      <c r="V176" s="2" t="s">
        <v>215</v>
      </c>
    </row>
    <row r="177" spans="1:22">
      <c r="A177" s="2" t="s">
        <v>475</v>
      </c>
      <c r="B177" s="3">
        <v>1874</v>
      </c>
      <c r="C177" s="3">
        <v>1910</v>
      </c>
      <c r="D177" s="3">
        <v>1942</v>
      </c>
      <c r="E177" s="3">
        <v>2007</v>
      </c>
      <c r="F177" s="3">
        <v>2040</v>
      </c>
      <c r="G177" s="3">
        <v>2120</v>
      </c>
      <c r="H177" s="3">
        <v>4082</v>
      </c>
      <c r="I177" s="3">
        <v>4100</v>
      </c>
      <c r="J177" s="3">
        <v>3705</v>
      </c>
      <c r="K177" s="3">
        <v>3724</v>
      </c>
      <c r="L177" s="3">
        <v>3933</v>
      </c>
      <c r="M177" s="3">
        <v>3591</v>
      </c>
      <c r="N177" s="3">
        <v>3705</v>
      </c>
      <c r="O177" s="3">
        <v>3800</v>
      </c>
      <c r="P177" s="3">
        <v>3857</v>
      </c>
      <c r="Q177" s="3">
        <v>4085</v>
      </c>
      <c r="R177" s="3">
        <v>4044</v>
      </c>
      <c r="S177" s="3">
        <v>6211</v>
      </c>
      <c r="T177" s="20">
        <f t="shared" si="2"/>
        <v>67.638326585694998</v>
      </c>
      <c r="V177" s="2" t="s">
        <v>475</v>
      </c>
    </row>
    <row r="178" spans="1:22">
      <c r="A178" s="2" t="s">
        <v>157</v>
      </c>
      <c r="B178" s="19" t="s">
        <v>47</v>
      </c>
      <c r="C178" s="19" t="s">
        <v>47</v>
      </c>
      <c r="D178" s="19" t="s">
        <v>47</v>
      </c>
      <c r="E178" s="3">
        <v>1668</v>
      </c>
      <c r="F178" s="3">
        <v>1876</v>
      </c>
      <c r="G178" s="3">
        <v>2261</v>
      </c>
      <c r="H178" s="3">
        <v>3607</v>
      </c>
      <c r="I178" s="3">
        <v>3896</v>
      </c>
      <c r="J178" s="3">
        <v>3845</v>
      </c>
      <c r="K178" s="3">
        <v>4087</v>
      </c>
      <c r="L178" s="3">
        <v>4648</v>
      </c>
      <c r="M178" s="3">
        <v>4535</v>
      </c>
      <c r="N178" s="3">
        <v>4816</v>
      </c>
      <c r="O178" s="3">
        <v>4610</v>
      </c>
      <c r="P178" s="3">
        <v>4144</v>
      </c>
      <c r="Q178" s="3">
        <v>4979</v>
      </c>
      <c r="R178" s="3">
        <v>6061</v>
      </c>
      <c r="S178" s="3">
        <v>6204</v>
      </c>
      <c r="T178" s="20">
        <f t="shared" si="2"/>
        <v>28.820598006644516</v>
      </c>
      <c r="U178" s="11">
        <v>28.82</v>
      </c>
      <c r="V178" s="2" t="s">
        <v>157</v>
      </c>
    </row>
    <row r="179" spans="1:22">
      <c r="A179" s="2" t="s">
        <v>193</v>
      </c>
      <c r="B179" s="19" t="s">
        <v>47</v>
      </c>
      <c r="C179" s="19" t="s">
        <v>47</v>
      </c>
      <c r="D179" s="19" t="s">
        <v>47</v>
      </c>
      <c r="E179" s="19" t="s">
        <v>47</v>
      </c>
      <c r="F179" s="19" t="s">
        <v>47</v>
      </c>
      <c r="G179" s="19" t="s">
        <v>47</v>
      </c>
      <c r="H179" s="19" t="s">
        <v>47</v>
      </c>
      <c r="I179" s="3">
        <v>4577</v>
      </c>
      <c r="J179" s="3">
        <v>4620</v>
      </c>
      <c r="K179" s="3">
        <v>5082</v>
      </c>
      <c r="L179" s="3">
        <v>2922</v>
      </c>
      <c r="M179" s="3">
        <v>3321</v>
      </c>
      <c r="N179" s="3">
        <v>4924</v>
      </c>
      <c r="O179" s="3">
        <v>4288</v>
      </c>
      <c r="P179" s="3">
        <v>4600</v>
      </c>
      <c r="Q179" s="3">
        <v>6200</v>
      </c>
      <c r="R179" s="3">
        <v>6200</v>
      </c>
      <c r="S179" s="3">
        <v>6200</v>
      </c>
      <c r="T179" s="20">
        <f t="shared" si="2"/>
        <v>25.913891145410229</v>
      </c>
      <c r="V179" s="2" t="s">
        <v>193</v>
      </c>
    </row>
    <row r="180" spans="1:22">
      <c r="A180" s="2" t="s">
        <v>384</v>
      </c>
      <c r="B180" s="3">
        <v>2081</v>
      </c>
      <c r="C180" s="3">
        <v>2240</v>
      </c>
      <c r="D180" s="3">
        <v>2612</v>
      </c>
      <c r="E180" s="3">
        <v>2896</v>
      </c>
      <c r="F180" s="3">
        <v>3276</v>
      </c>
      <c r="G180" s="3">
        <v>3307</v>
      </c>
      <c r="H180" s="3">
        <v>3750</v>
      </c>
      <c r="I180" s="3">
        <v>3808</v>
      </c>
      <c r="J180" s="3">
        <v>3900</v>
      </c>
      <c r="K180" s="3">
        <v>4195</v>
      </c>
      <c r="L180" s="3">
        <v>5365</v>
      </c>
      <c r="M180" s="3">
        <v>6300</v>
      </c>
      <c r="N180" s="3">
        <v>5819</v>
      </c>
      <c r="O180" s="3">
        <v>6110</v>
      </c>
      <c r="P180" s="3">
        <v>4157</v>
      </c>
      <c r="Q180" s="3">
        <v>5558</v>
      </c>
      <c r="R180" s="3">
        <v>6000</v>
      </c>
      <c r="S180" s="3">
        <v>6200</v>
      </c>
      <c r="T180" s="20">
        <f t="shared" si="2"/>
        <v>6.5475167554562619</v>
      </c>
      <c r="V180" s="2" t="s">
        <v>384</v>
      </c>
    </row>
    <row r="181" spans="1:22">
      <c r="A181" s="2" t="s">
        <v>503</v>
      </c>
      <c r="B181" s="3">
        <v>11498</v>
      </c>
      <c r="C181" s="3">
        <v>9887</v>
      </c>
      <c r="D181" s="3">
        <v>11464</v>
      </c>
      <c r="E181" s="3">
        <v>14721</v>
      </c>
      <c r="F181" s="3">
        <v>15727</v>
      </c>
      <c r="G181" s="3">
        <v>15803</v>
      </c>
      <c r="H181" s="3">
        <v>16498</v>
      </c>
      <c r="I181" s="3">
        <v>12770</v>
      </c>
      <c r="J181" s="3">
        <v>12847</v>
      </c>
      <c r="K181" s="3">
        <v>10835</v>
      </c>
      <c r="L181" s="3">
        <v>10518</v>
      </c>
      <c r="M181" s="3">
        <v>9879</v>
      </c>
      <c r="N181" s="3">
        <v>8574</v>
      </c>
      <c r="O181" s="3">
        <v>7072</v>
      </c>
      <c r="P181" s="3">
        <v>6691</v>
      </c>
      <c r="Q181" s="3">
        <v>6690</v>
      </c>
      <c r="R181" s="3">
        <v>6155</v>
      </c>
      <c r="S181" s="3">
        <v>6192</v>
      </c>
      <c r="T181" s="20">
        <f t="shared" si="2"/>
        <v>-27.781665500349895</v>
      </c>
      <c r="V181" s="2" t="s">
        <v>503</v>
      </c>
    </row>
    <row r="182" spans="1:22">
      <c r="A182" s="2" t="s">
        <v>152</v>
      </c>
      <c r="B182" s="19" t="s">
        <v>47</v>
      </c>
      <c r="C182" s="19" t="s">
        <v>47</v>
      </c>
      <c r="D182" s="19" t="s">
        <v>47</v>
      </c>
      <c r="E182" s="3">
        <v>1825</v>
      </c>
      <c r="F182" s="3">
        <v>3832</v>
      </c>
      <c r="G182" s="3">
        <v>4066</v>
      </c>
      <c r="H182" s="3">
        <v>4362</v>
      </c>
      <c r="I182" s="3">
        <v>4500</v>
      </c>
      <c r="J182" s="3">
        <v>4700</v>
      </c>
      <c r="K182" s="3">
        <v>5100</v>
      </c>
      <c r="L182" s="3">
        <v>6086</v>
      </c>
      <c r="M182" s="3">
        <v>5720</v>
      </c>
      <c r="N182" s="3">
        <v>5822</v>
      </c>
      <c r="O182" s="3">
        <v>5530</v>
      </c>
      <c r="P182" s="3">
        <v>5670</v>
      </c>
      <c r="Q182" s="3">
        <v>5536</v>
      </c>
      <c r="R182" s="3">
        <v>5845</v>
      </c>
      <c r="S182" s="3">
        <v>6147</v>
      </c>
      <c r="T182" s="20">
        <f t="shared" si="2"/>
        <v>5.5822741326004843</v>
      </c>
      <c r="U182" s="11">
        <v>5.58</v>
      </c>
      <c r="V182" s="2" t="s">
        <v>152</v>
      </c>
    </row>
    <row r="183" spans="1:22">
      <c r="A183" s="2" t="s">
        <v>245</v>
      </c>
      <c r="B183" s="3">
        <v>1566</v>
      </c>
      <c r="C183" s="3">
        <v>1650</v>
      </c>
      <c r="D183" s="3">
        <v>1735</v>
      </c>
      <c r="E183" s="3">
        <v>1670</v>
      </c>
      <c r="F183" s="3">
        <v>1921</v>
      </c>
      <c r="G183" s="3">
        <v>1936</v>
      </c>
      <c r="H183" s="3">
        <v>2288</v>
      </c>
      <c r="I183" s="3">
        <v>2315</v>
      </c>
      <c r="J183" s="3">
        <v>2161</v>
      </c>
      <c r="K183" s="3">
        <v>2421</v>
      </c>
      <c r="L183" s="3">
        <v>2761</v>
      </c>
      <c r="M183" s="3">
        <v>3201</v>
      </c>
      <c r="N183" s="3">
        <v>3168</v>
      </c>
      <c r="O183" s="3">
        <v>3172</v>
      </c>
      <c r="P183" s="3">
        <v>3497</v>
      </c>
      <c r="Q183" s="3">
        <v>4055</v>
      </c>
      <c r="R183" s="3">
        <v>4448</v>
      </c>
      <c r="S183" s="3">
        <v>6120</v>
      </c>
      <c r="T183" s="20">
        <f t="shared" si="2"/>
        <v>93.181818181818187</v>
      </c>
      <c r="V183" s="2" t="s">
        <v>245</v>
      </c>
    </row>
    <row r="184" spans="1:22">
      <c r="A184" s="2" t="s">
        <v>346</v>
      </c>
      <c r="B184" s="19" t="s">
        <v>47</v>
      </c>
      <c r="C184" s="19" t="s">
        <v>47</v>
      </c>
      <c r="D184" s="19" t="s">
        <v>47</v>
      </c>
      <c r="E184" s="3">
        <v>2516</v>
      </c>
      <c r="F184" s="3">
        <v>2777</v>
      </c>
      <c r="G184" s="3">
        <v>2925</v>
      </c>
      <c r="H184" s="3">
        <v>1044</v>
      </c>
      <c r="I184" s="3">
        <v>1056</v>
      </c>
      <c r="J184" s="3">
        <v>1163</v>
      </c>
      <c r="K184" s="3">
        <v>1201</v>
      </c>
      <c r="L184" s="3">
        <v>1209</v>
      </c>
      <c r="M184" s="3">
        <v>1212</v>
      </c>
      <c r="N184" s="3">
        <v>1221</v>
      </c>
      <c r="O184" s="3">
        <v>1239</v>
      </c>
      <c r="P184" s="3">
        <v>1293</v>
      </c>
      <c r="Q184" s="3">
        <v>1292</v>
      </c>
      <c r="R184" s="3">
        <v>1298</v>
      </c>
      <c r="S184" s="3">
        <v>6100</v>
      </c>
      <c r="T184" s="20">
        <f t="shared" si="2"/>
        <v>399.59049959049963</v>
      </c>
      <c r="V184" s="2" t="s">
        <v>346</v>
      </c>
    </row>
    <row r="185" spans="1:22">
      <c r="A185" s="2" t="s">
        <v>394</v>
      </c>
      <c r="B185" s="3">
        <v>7988</v>
      </c>
      <c r="C185" s="3">
        <v>8524</v>
      </c>
      <c r="D185" s="3">
        <v>9410</v>
      </c>
      <c r="E185" s="3">
        <v>7584</v>
      </c>
      <c r="F185" s="3">
        <v>8497</v>
      </c>
      <c r="G185" s="3">
        <v>8333</v>
      </c>
      <c r="H185" s="3">
        <v>6998</v>
      </c>
      <c r="I185" s="3">
        <v>7479</v>
      </c>
      <c r="J185" s="3">
        <v>8148</v>
      </c>
      <c r="K185" s="3">
        <v>8349</v>
      </c>
      <c r="L185" s="3">
        <v>8850</v>
      </c>
      <c r="M185" s="3">
        <v>9100</v>
      </c>
      <c r="N185" s="3">
        <v>9200</v>
      </c>
      <c r="O185" s="3">
        <v>9292</v>
      </c>
      <c r="P185" s="3">
        <v>8689</v>
      </c>
      <c r="Q185" s="3">
        <v>5950</v>
      </c>
      <c r="R185" s="3">
        <v>6064</v>
      </c>
      <c r="S185" s="3">
        <v>6070</v>
      </c>
      <c r="T185" s="20">
        <f t="shared" si="2"/>
        <v>-34.021739130434781</v>
      </c>
      <c r="V185" s="2" t="s">
        <v>394</v>
      </c>
    </row>
    <row r="186" spans="1:22">
      <c r="A186" s="2" t="s">
        <v>294</v>
      </c>
      <c r="B186" s="19" t="s">
        <v>47</v>
      </c>
      <c r="C186" s="19" t="s">
        <v>47</v>
      </c>
      <c r="D186" s="19" t="s">
        <v>47</v>
      </c>
      <c r="E186" s="3">
        <v>2392</v>
      </c>
      <c r="F186" s="3">
        <v>1575</v>
      </c>
      <c r="G186" s="3">
        <v>2419</v>
      </c>
      <c r="H186" s="3">
        <v>1860</v>
      </c>
      <c r="I186" s="3">
        <v>1637</v>
      </c>
      <c r="J186" s="3">
        <v>1633</v>
      </c>
      <c r="K186" s="3">
        <v>1766</v>
      </c>
      <c r="L186" s="3">
        <v>3511</v>
      </c>
      <c r="M186" s="3">
        <v>4937</v>
      </c>
      <c r="N186" s="3">
        <v>5064</v>
      </c>
      <c r="O186" s="3">
        <v>5291</v>
      </c>
      <c r="P186" s="3">
        <v>3320</v>
      </c>
      <c r="Q186" s="3">
        <v>5630</v>
      </c>
      <c r="R186" s="3">
        <v>5813</v>
      </c>
      <c r="S186" s="3">
        <v>6038</v>
      </c>
      <c r="T186" s="20">
        <f t="shared" si="2"/>
        <v>19.233807266982627</v>
      </c>
      <c r="V186" s="2" t="s">
        <v>294</v>
      </c>
    </row>
    <row r="187" spans="1:22">
      <c r="A187" s="2" t="s">
        <v>55</v>
      </c>
      <c r="B187" s="3">
        <v>5262</v>
      </c>
      <c r="C187" s="3">
        <v>5726</v>
      </c>
      <c r="D187" s="3">
        <v>5759</v>
      </c>
      <c r="E187" s="3">
        <v>6296</v>
      </c>
      <c r="F187" s="3">
        <v>6338</v>
      </c>
      <c r="G187" s="3">
        <v>7383</v>
      </c>
      <c r="H187" s="3">
        <v>4800</v>
      </c>
      <c r="I187" s="3">
        <v>5265</v>
      </c>
      <c r="J187" s="3">
        <v>5315</v>
      </c>
      <c r="K187" s="3">
        <v>5463</v>
      </c>
      <c r="L187" s="3">
        <v>5513</v>
      </c>
      <c r="M187" s="3">
        <v>5671</v>
      </c>
      <c r="N187" s="3">
        <v>5695</v>
      </c>
      <c r="O187" s="3">
        <v>5752</v>
      </c>
      <c r="P187" s="3">
        <v>5701</v>
      </c>
      <c r="Q187" s="3">
        <v>5728</v>
      </c>
      <c r="R187" s="3">
        <v>5763</v>
      </c>
      <c r="S187" s="3">
        <v>6003</v>
      </c>
      <c r="T187" s="20">
        <f t="shared" si="2"/>
        <v>5.4082528533801577</v>
      </c>
      <c r="U187" s="11">
        <v>5.41</v>
      </c>
      <c r="V187" s="2" t="s">
        <v>55</v>
      </c>
    </row>
    <row r="188" spans="1:22">
      <c r="A188" s="2" t="s">
        <v>287</v>
      </c>
      <c r="B188" s="19" t="s">
        <v>47</v>
      </c>
      <c r="C188" s="19" t="s">
        <v>47</v>
      </c>
      <c r="D188" s="19" t="s">
        <v>47</v>
      </c>
      <c r="E188" s="19" t="s">
        <v>47</v>
      </c>
      <c r="F188" s="19" t="s">
        <v>47</v>
      </c>
      <c r="G188" s="19" t="s">
        <v>47</v>
      </c>
      <c r="H188" s="19" t="s">
        <v>47</v>
      </c>
      <c r="I188" s="19" t="s">
        <v>47</v>
      </c>
      <c r="J188" s="19" t="s">
        <v>47</v>
      </c>
      <c r="K188" s="19" t="s">
        <v>47</v>
      </c>
      <c r="L188" s="19" t="s">
        <v>47</v>
      </c>
      <c r="M188" s="3">
        <v>3000</v>
      </c>
      <c r="N188" s="3">
        <v>3250</v>
      </c>
      <c r="O188" s="3">
        <v>3346</v>
      </c>
      <c r="P188" s="3">
        <v>2200</v>
      </c>
      <c r="Q188" s="3">
        <v>2050</v>
      </c>
      <c r="R188" s="3">
        <v>4200</v>
      </c>
      <c r="S188" s="3">
        <v>6000</v>
      </c>
      <c r="T188" s="20">
        <f t="shared" si="2"/>
        <v>84.615384615384627</v>
      </c>
      <c r="V188" s="2" t="s">
        <v>287</v>
      </c>
    </row>
    <row r="189" spans="1:22" ht="21">
      <c r="A189" s="2" t="s">
        <v>426</v>
      </c>
      <c r="B189" s="3">
        <v>4180</v>
      </c>
      <c r="C189" s="3">
        <v>4295</v>
      </c>
      <c r="D189" s="3">
        <v>4300</v>
      </c>
      <c r="E189" s="3">
        <v>4400</v>
      </c>
      <c r="F189" s="3">
        <v>4480</v>
      </c>
      <c r="G189" s="3">
        <v>4600</v>
      </c>
      <c r="H189" s="3">
        <v>3860</v>
      </c>
      <c r="I189" s="3">
        <v>3710</v>
      </c>
      <c r="J189" s="3">
        <v>3710</v>
      </c>
      <c r="K189" s="3">
        <v>3705</v>
      </c>
      <c r="L189" s="3">
        <v>3707</v>
      </c>
      <c r="M189" s="3">
        <v>3710</v>
      </c>
      <c r="N189" s="3">
        <v>3754</v>
      </c>
      <c r="O189" s="3">
        <v>3748</v>
      </c>
      <c r="P189" s="3">
        <v>3500</v>
      </c>
      <c r="Q189" s="3">
        <v>3300</v>
      </c>
      <c r="R189" s="3">
        <v>4500</v>
      </c>
      <c r="S189" s="3">
        <v>6000</v>
      </c>
      <c r="T189" s="20">
        <f t="shared" si="2"/>
        <v>59.829515183803949</v>
      </c>
      <c r="V189" s="2" t="s">
        <v>426</v>
      </c>
    </row>
    <row r="190" spans="1:22">
      <c r="A190" s="2" t="s">
        <v>389</v>
      </c>
      <c r="B190" s="19" t="s">
        <v>47</v>
      </c>
      <c r="C190" s="19" t="s">
        <v>47</v>
      </c>
      <c r="D190" s="19" t="s">
        <v>47</v>
      </c>
      <c r="E190" s="19" t="s">
        <v>47</v>
      </c>
      <c r="F190" s="19" t="s">
        <v>47</v>
      </c>
      <c r="G190" s="19" t="s">
        <v>47</v>
      </c>
      <c r="H190" s="19" t="s">
        <v>47</v>
      </c>
      <c r="I190" s="19" t="s">
        <v>47</v>
      </c>
      <c r="J190" s="19" t="s">
        <v>47</v>
      </c>
      <c r="K190" s="19" t="s">
        <v>47</v>
      </c>
      <c r="L190" s="19" t="s">
        <v>47</v>
      </c>
      <c r="M190" s="3">
        <v>5168</v>
      </c>
      <c r="N190" s="3">
        <v>5271</v>
      </c>
      <c r="O190" s="3">
        <v>5343</v>
      </c>
      <c r="P190" s="3">
        <v>5393</v>
      </c>
      <c r="Q190" s="3">
        <v>5605</v>
      </c>
      <c r="R190" s="3">
        <v>5821</v>
      </c>
      <c r="S190" s="3">
        <v>5990</v>
      </c>
      <c r="T190" s="20">
        <f t="shared" si="2"/>
        <v>13.640675393663448</v>
      </c>
      <c r="V190" s="2" t="s">
        <v>389</v>
      </c>
    </row>
    <row r="191" spans="1:22">
      <c r="A191" s="2" t="s">
        <v>217</v>
      </c>
      <c r="B191" s="19" t="s">
        <v>47</v>
      </c>
      <c r="C191" s="19" t="s">
        <v>47</v>
      </c>
      <c r="D191" s="19" t="s">
        <v>47</v>
      </c>
      <c r="E191" s="3">
        <v>1000</v>
      </c>
      <c r="F191" s="3">
        <v>1490</v>
      </c>
      <c r="G191" s="3">
        <v>1568</v>
      </c>
      <c r="H191" s="3">
        <v>1835</v>
      </c>
      <c r="I191" s="3">
        <v>1587</v>
      </c>
      <c r="J191" s="3">
        <v>1681</v>
      </c>
      <c r="K191" s="3">
        <v>1726</v>
      </c>
      <c r="L191" s="3">
        <v>3007</v>
      </c>
      <c r="M191" s="3">
        <v>3056</v>
      </c>
      <c r="N191" s="3">
        <v>4836</v>
      </c>
      <c r="O191" s="3">
        <v>2448</v>
      </c>
      <c r="P191" s="3">
        <v>2275</v>
      </c>
      <c r="Q191" s="3">
        <v>4894</v>
      </c>
      <c r="R191" s="3">
        <v>5224</v>
      </c>
      <c r="S191" s="3">
        <v>5905</v>
      </c>
      <c r="T191" s="20">
        <f t="shared" si="2"/>
        <v>22.105045492142274</v>
      </c>
      <c r="V191" s="2" t="s">
        <v>217</v>
      </c>
    </row>
    <row r="192" spans="1:22">
      <c r="A192" s="2" t="s">
        <v>512</v>
      </c>
      <c r="B192" s="3">
        <v>1823</v>
      </c>
      <c r="C192" s="3">
        <v>2219</v>
      </c>
      <c r="D192" s="3">
        <v>2574</v>
      </c>
      <c r="E192" s="3">
        <v>2751</v>
      </c>
      <c r="F192" s="3">
        <v>2751</v>
      </c>
      <c r="G192" s="3">
        <v>3014</v>
      </c>
      <c r="H192" s="3">
        <v>2760</v>
      </c>
      <c r="I192" s="3">
        <v>2965</v>
      </c>
      <c r="J192" s="3">
        <v>2970</v>
      </c>
      <c r="K192" s="3">
        <v>3267</v>
      </c>
      <c r="L192" s="3">
        <v>3278</v>
      </c>
      <c r="M192" s="3">
        <v>3659</v>
      </c>
      <c r="N192" s="3">
        <v>3686</v>
      </c>
      <c r="O192" s="3">
        <v>3719</v>
      </c>
      <c r="P192" s="3">
        <v>3732</v>
      </c>
      <c r="Q192" s="3">
        <v>4000</v>
      </c>
      <c r="R192" s="3">
        <v>4500</v>
      </c>
      <c r="S192" s="3">
        <v>5900</v>
      </c>
      <c r="T192" s="20">
        <f t="shared" si="2"/>
        <v>60.065111231687474</v>
      </c>
      <c r="V192" s="2" t="s">
        <v>512</v>
      </c>
    </row>
    <row r="193" spans="1:22">
      <c r="A193" s="2" t="s">
        <v>147</v>
      </c>
      <c r="B193" s="3">
        <v>1613</v>
      </c>
      <c r="C193" s="3">
        <v>1650</v>
      </c>
      <c r="D193" s="3">
        <v>1688</v>
      </c>
      <c r="E193" s="3">
        <v>1350</v>
      </c>
      <c r="F193" s="3">
        <v>1600</v>
      </c>
      <c r="G193" s="3">
        <v>1550</v>
      </c>
      <c r="H193" s="3">
        <v>3000</v>
      </c>
      <c r="I193" s="3">
        <v>3500</v>
      </c>
      <c r="J193" s="3">
        <v>3000</v>
      </c>
      <c r="K193" s="3">
        <v>3000</v>
      </c>
      <c r="L193" s="3">
        <v>3300</v>
      </c>
      <c r="M193" s="3">
        <v>3400</v>
      </c>
      <c r="N193" s="3">
        <v>3100</v>
      </c>
      <c r="O193" s="3">
        <v>3000</v>
      </c>
      <c r="P193" s="3">
        <v>3600</v>
      </c>
      <c r="Q193" s="3">
        <v>4000</v>
      </c>
      <c r="R193" s="3">
        <v>3246</v>
      </c>
      <c r="S193" s="3">
        <v>5890</v>
      </c>
      <c r="T193" s="20">
        <f t="shared" si="2"/>
        <v>89.999999999999986</v>
      </c>
      <c r="U193" s="11">
        <v>90</v>
      </c>
      <c r="V193" s="2" t="s">
        <v>147</v>
      </c>
    </row>
    <row r="194" spans="1:22">
      <c r="A194" s="2" t="s">
        <v>78</v>
      </c>
      <c r="B194" s="3">
        <v>4075</v>
      </c>
      <c r="C194" s="3">
        <v>4172</v>
      </c>
      <c r="D194" s="3">
        <v>4681</v>
      </c>
      <c r="E194" s="3">
        <v>4800</v>
      </c>
      <c r="F194" s="3">
        <v>4944</v>
      </c>
      <c r="G194" s="3">
        <v>4930</v>
      </c>
      <c r="H194" s="3">
        <v>6615</v>
      </c>
      <c r="I194" s="3">
        <v>5450</v>
      </c>
      <c r="J194" s="3">
        <v>5390</v>
      </c>
      <c r="K194" s="3">
        <v>5650</v>
      </c>
      <c r="L194" s="3">
        <v>5600</v>
      </c>
      <c r="M194" s="3">
        <v>7080</v>
      </c>
      <c r="N194" s="3">
        <v>6426</v>
      </c>
      <c r="O194" s="3">
        <v>5605</v>
      </c>
      <c r="P194" s="3">
        <v>7130</v>
      </c>
      <c r="Q194" s="3">
        <v>6090</v>
      </c>
      <c r="R194" s="3">
        <v>6088</v>
      </c>
      <c r="S194" s="3">
        <v>5881</v>
      </c>
      <c r="T194" s="20">
        <f t="shared" si="2"/>
        <v>-8.4811702458761236</v>
      </c>
      <c r="U194" s="11">
        <v>-8.48</v>
      </c>
      <c r="V194" s="2" t="s">
        <v>78</v>
      </c>
    </row>
    <row r="195" spans="1:22" ht="21">
      <c r="A195" s="2" t="s">
        <v>399</v>
      </c>
      <c r="B195" s="3">
        <v>4212</v>
      </c>
      <c r="C195" s="3">
        <v>4220</v>
      </c>
      <c r="D195" s="3">
        <v>4000</v>
      </c>
      <c r="E195" s="3">
        <v>4150</v>
      </c>
      <c r="F195" s="3">
        <v>3898</v>
      </c>
      <c r="G195" s="3">
        <v>4209</v>
      </c>
      <c r="H195" s="3">
        <v>3930</v>
      </c>
      <c r="I195" s="3">
        <v>4320</v>
      </c>
      <c r="J195" s="3">
        <v>5073</v>
      </c>
      <c r="K195" s="3">
        <v>4750</v>
      </c>
      <c r="L195" s="3">
        <v>5210</v>
      </c>
      <c r="M195" s="3">
        <v>5223</v>
      </c>
      <c r="N195" s="3">
        <v>5933</v>
      </c>
      <c r="O195" s="3">
        <v>6032</v>
      </c>
      <c r="P195" s="3">
        <v>6454</v>
      </c>
      <c r="Q195" s="3">
        <v>6699</v>
      </c>
      <c r="R195" s="3">
        <v>6396</v>
      </c>
      <c r="S195" s="3">
        <v>5801</v>
      </c>
      <c r="T195" s="20">
        <f t="shared" si="2"/>
        <v>-2.2248440923647417</v>
      </c>
      <c r="V195" s="2" t="s">
        <v>399</v>
      </c>
    </row>
    <row r="196" spans="1:22">
      <c r="A196" s="2" t="s">
        <v>388</v>
      </c>
      <c r="B196" s="3">
        <v>1896</v>
      </c>
      <c r="C196" s="3">
        <v>1911</v>
      </c>
      <c r="D196" s="3">
        <v>2291</v>
      </c>
      <c r="E196" s="3">
        <v>2785</v>
      </c>
      <c r="F196" s="3">
        <v>2856</v>
      </c>
      <c r="G196" s="3">
        <v>5410</v>
      </c>
      <c r="H196" s="3">
        <v>5589</v>
      </c>
      <c r="I196" s="3">
        <v>5665</v>
      </c>
      <c r="J196" s="3">
        <v>5849</v>
      </c>
      <c r="K196" s="3">
        <v>6434</v>
      </c>
      <c r="L196" s="3">
        <v>6500</v>
      </c>
      <c r="M196" s="3">
        <v>6650</v>
      </c>
      <c r="N196" s="3">
        <v>5875</v>
      </c>
      <c r="O196" s="3">
        <v>5441</v>
      </c>
      <c r="P196" s="3">
        <v>2435</v>
      </c>
      <c r="Q196" s="3">
        <v>2922</v>
      </c>
      <c r="R196" s="3">
        <v>3200</v>
      </c>
      <c r="S196" s="3">
        <v>5800</v>
      </c>
      <c r="T196" s="20">
        <f t="shared" si="2"/>
        <v>-1.2765957446808529</v>
      </c>
      <c r="V196" s="2" t="s">
        <v>388</v>
      </c>
    </row>
    <row r="197" spans="1:22">
      <c r="A197" s="2" t="s">
        <v>415</v>
      </c>
      <c r="B197" s="19" t="s">
        <v>47</v>
      </c>
      <c r="C197" s="19" t="s">
        <v>47</v>
      </c>
      <c r="D197" s="19" t="s">
        <v>47</v>
      </c>
      <c r="E197" s="3">
        <v>3504</v>
      </c>
      <c r="F197" s="3">
        <v>2982</v>
      </c>
      <c r="G197" s="3">
        <v>3425</v>
      </c>
      <c r="H197" s="3">
        <v>4522</v>
      </c>
      <c r="I197" s="3">
        <v>4427</v>
      </c>
      <c r="J197" s="3">
        <v>4169</v>
      </c>
      <c r="K197" s="3">
        <v>4885</v>
      </c>
      <c r="L197" s="3">
        <v>6103</v>
      </c>
      <c r="M197" s="3">
        <v>5127</v>
      </c>
      <c r="N197" s="3">
        <v>6249</v>
      </c>
      <c r="O197" s="3">
        <v>5247</v>
      </c>
      <c r="P197" s="3">
        <v>7315</v>
      </c>
      <c r="Q197" s="3">
        <v>7224</v>
      </c>
      <c r="R197" s="3">
        <v>7628</v>
      </c>
      <c r="S197" s="3">
        <v>5798</v>
      </c>
      <c r="T197" s="20">
        <f t="shared" ref="T197:T260" si="3">((S197/N197)-1)*100</f>
        <v>-7.2171547447591582</v>
      </c>
      <c r="V197" s="2" t="s">
        <v>415</v>
      </c>
    </row>
    <row r="198" spans="1:22">
      <c r="A198" s="2" t="s">
        <v>464</v>
      </c>
      <c r="B198" s="3">
        <v>1540</v>
      </c>
      <c r="C198" s="3">
        <v>1639</v>
      </c>
      <c r="D198" s="3">
        <v>1771</v>
      </c>
      <c r="E198" s="3">
        <v>1890</v>
      </c>
      <c r="F198" s="3">
        <v>2021</v>
      </c>
      <c r="G198" s="3">
        <v>2020</v>
      </c>
      <c r="H198" s="3">
        <v>2040</v>
      </c>
      <c r="I198" s="3">
        <v>2194</v>
      </c>
      <c r="J198" s="3">
        <v>2215</v>
      </c>
      <c r="K198" s="3">
        <v>2240</v>
      </c>
      <c r="L198" s="3">
        <v>2280</v>
      </c>
      <c r="M198" s="3">
        <v>2285</v>
      </c>
      <c r="N198" s="3">
        <v>2313</v>
      </c>
      <c r="O198" s="3">
        <v>2345</v>
      </c>
      <c r="P198" s="3">
        <v>2408</v>
      </c>
      <c r="Q198" s="3">
        <v>2409</v>
      </c>
      <c r="R198" s="3">
        <v>2430</v>
      </c>
      <c r="S198" s="3">
        <v>5759</v>
      </c>
      <c r="T198" s="20">
        <f t="shared" si="3"/>
        <v>148.98400345871164</v>
      </c>
      <c r="V198" s="2" t="s">
        <v>464</v>
      </c>
    </row>
    <row r="199" spans="1:22">
      <c r="A199" s="2" t="s">
        <v>115</v>
      </c>
      <c r="B199" s="3">
        <v>3513</v>
      </c>
      <c r="C199" s="3">
        <v>3620</v>
      </c>
      <c r="D199" s="3">
        <v>3650</v>
      </c>
      <c r="E199" s="3">
        <v>6231</v>
      </c>
      <c r="F199" s="3">
        <v>6300</v>
      </c>
      <c r="G199" s="3">
        <v>6450</v>
      </c>
      <c r="H199" s="3">
        <v>8069</v>
      </c>
      <c r="I199" s="3">
        <v>8050</v>
      </c>
      <c r="J199" s="3">
        <v>8354</v>
      </c>
      <c r="K199" s="3">
        <v>8149</v>
      </c>
      <c r="L199" s="3">
        <v>7896</v>
      </c>
      <c r="M199" s="3">
        <v>4074</v>
      </c>
      <c r="N199" s="3">
        <v>4468</v>
      </c>
      <c r="O199" s="3">
        <v>4899</v>
      </c>
      <c r="P199" s="3">
        <v>5217</v>
      </c>
      <c r="Q199" s="3">
        <v>5439</v>
      </c>
      <c r="R199" s="3">
        <v>5548</v>
      </c>
      <c r="S199" s="3">
        <v>5682</v>
      </c>
      <c r="T199" s="20">
        <f t="shared" si="3"/>
        <v>27.170993733213965</v>
      </c>
      <c r="U199" s="11">
        <v>27.17</v>
      </c>
      <c r="V199" s="2" t="s">
        <v>115</v>
      </c>
    </row>
    <row r="200" spans="1:22">
      <c r="A200" s="2" t="s">
        <v>372</v>
      </c>
      <c r="B200" s="3">
        <v>4114</v>
      </c>
      <c r="C200" s="3">
        <v>4163</v>
      </c>
      <c r="D200" s="3">
        <v>3574</v>
      </c>
      <c r="E200" s="3">
        <v>2807</v>
      </c>
      <c r="F200" s="3">
        <v>3019</v>
      </c>
      <c r="G200" s="3">
        <v>3373</v>
      </c>
      <c r="H200" s="3">
        <v>4015</v>
      </c>
      <c r="I200" s="3">
        <v>4150</v>
      </c>
      <c r="J200" s="3">
        <v>4283</v>
      </c>
      <c r="K200" s="3">
        <v>4298</v>
      </c>
      <c r="L200" s="3">
        <v>4031</v>
      </c>
      <c r="M200" s="3">
        <v>5272</v>
      </c>
      <c r="N200" s="3">
        <v>5407</v>
      </c>
      <c r="O200" s="3">
        <v>5419</v>
      </c>
      <c r="P200" s="3">
        <v>5608</v>
      </c>
      <c r="Q200" s="3">
        <v>5610</v>
      </c>
      <c r="R200" s="3">
        <v>5677</v>
      </c>
      <c r="S200" s="3">
        <v>5532</v>
      </c>
      <c r="T200" s="20">
        <f t="shared" si="3"/>
        <v>2.3118180136859623</v>
      </c>
      <c r="V200" s="2" t="s">
        <v>372</v>
      </c>
    </row>
    <row r="201" spans="1:22">
      <c r="A201" s="2" t="s">
        <v>244</v>
      </c>
      <c r="B201" s="3">
        <v>11538</v>
      </c>
      <c r="C201" s="3">
        <v>10961</v>
      </c>
      <c r="D201" s="3">
        <v>10289</v>
      </c>
      <c r="E201" s="3">
        <v>10166</v>
      </c>
      <c r="F201" s="3">
        <v>10280</v>
      </c>
      <c r="G201" s="3">
        <v>10331</v>
      </c>
      <c r="H201" s="3">
        <v>4279</v>
      </c>
      <c r="I201" s="3">
        <v>4300</v>
      </c>
      <c r="J201" s="3">
        <v>4240</v>
      </c>
      <c r="K201" s="3">
        <v>4320</v>
      </c>
      <c r="L201" s="3">
        <v>4234</v>
      </c>
      <c r="M201" s="3">
        <v>4394</v>
      </c>
      <c r="N201" s="3">
        <v>4550</v>
      </c>
      <c r="O201" s="3">
        <v>4778</v>
      </c>
      <c r="P201" s="3">
        <v>4745</v>
      </c>
      <c r="Q201" s="3">
        <v>4471</v>
      </c>
      <c r="R201" s="3">
        <v>4784</v>
      </c>
      <c r="S201" s="3">
        <v>5502</v>
      </c>
      <c r="T201" s="20">
        <f t="shared" si="3"/>
        <v>20.923076923076934</v>
      </c>
      <c r="V201" s="2" t="s">
        <v>244</v>
      </c>
    </row>
    <row r="202" spans="1:22">
      <c r="A202" s="2" t="s">
        <v>435</v>
      </c>
      <c r="B202" s="3">
        <v>2330</v>
      </c>
      <c r="C202" s="3">
        <v>2404</v>
      </c>
      <c r="D202" s="3">
        <v>2433</v>
      </c>
      <c r="E202" s="3">
        <v>2456</v>
      </c>
      <c r="F202" s="3">
        <v>2500</v>
      </c>
      <c r="G202" s="3">
        <v>2625</v>
      </c>
      <c r="H202" s="3">
        <v>3486</v>
      </c>
      <c r="I202" s="3">
        <v>2180</v>
      </c>
      <c r="J202" s="3">
        <v>1904</v>
      </c>
      <c r="K202" s="3">
        <v>1932</v>
      </c>
      <c r="L202" s="3">
        <v>2001</v>
      </c>
      <c r="M202" s="3">
        <v>1725</v>
      </c>
      <c r="N202" s="3">
        <v>1776</v>
      </c>
      <c r="O202" s="3">
        <v>1833</v>
      </c>
      <c r="P202" s="3">
        <v>1946</v>
      </c>
      <c r="Q202" s="3">
        <v>2042</v>
      </c>
      <c r="R202" s="3">
        <v>2063</v>
      </c>
      <c r="S202" s="3">
        <v>5494</v>
      </c>
      <c r="T202" s="20">
        <f t="shared" si="3"/>
        <v>209.34684684684686</v>
      </c>
      <c r="V202" s="2" t="s">
        <v>435</v>
      </c>
    </row>
    <row r="203" spans="1:22">
      <c r="A203" s="2" t="s">
        <v>497</v>
      </c>
      <c r="B203" s="19">
        <v>420</v>
      </c>
      <c r="C203" s="19">
        <v>794</v>
      </c>
      <c r="D203" s="19">
        <v>778</v>
      </c>
      <c r="E203" s="19">
        <v>777</v>
      </c>
      <c r="F203" s="19">
        <v>806</v>
      </c>
      <c r="G203" s="19">
        <v>814</v>
      </c>
      <c r="H203" s="3">
        <v>1656</v>
      </c>
      <c r="I203" s="3">
        <v>1684</v>
      </c>
      <c r="J203" s="3">
        <v>1723</v>
      </c>
      <c r="K203" s="3">
        <v>1735</v>
      </c>
      <c r="L203" s="3">
        <v>3092</v>
      </c>
      <c r="M203" s="3">
        <v>2835</v>
      </c>
      <c r="N203" s="3">
        <v>3383</v>
      </c>
      <c r="O203" s="3">
        <v>2948</v>
      </c>
      <c r="P203" s="3">
        <v>2457</v>
      </c>
      <c r="Q203" s="3">
        <v>3658</v>
      </c>
      <c r="R203" s="3">
        <v>4322</v>
      </c>
      <c r="S203" s="3">
        <v>5486</v>
      </c>
      <c r="T203" s="20">
        <f t="shared" si="3"/>
        <v>62.163759976352353</v>
      </c>
      <c r="V203" s="2" t="s">
        <v>497</v>
      </c>
    </row>
    <row r="204" spans="1:22">
      <c r="A204" s="2" t="s">
        <v>499</v>
      </c>
      <c r="B204" s="3">
        <v>9450</v>
      </c>
      <c r="C204" s="3">
        <v>4104</v>
      </c>
      <c r="D204" s="3">
        <v>1470</v>
      </c>
      <c r="E204" s="3">
        <v>1630</v>
      </c>
      <c r="F204" s="3">
        <v>1633</v>
      </c>
      <c r="G204" s="3">
        <v>2720</v>
      </c>
      <c r="H204" s="3">
        <v>2768</v>
      </c>
      <c r="I204" s="3">
        <v>3061</v>
      </c>
      <c r="J204" s="3">
        <v>2995</v>
      </c>
      <c r="K204" s="3">
        <v>3145</v>
      </c>
      <c r="L204" s="3">
        <v>3036</v>
      </c>
      <c r="M204" s="3">
        <v>3036</v>
      </c>
      <c r="N204" s="3">
        <v>2845</v>
      </c>
      <c r="O204" s="3">
        <v>2674</v>
      </c>
      <c r="P204" s="3">
        <v>2662</v>
      </c>
      <c r="Q204" s="3">
        <v>2651</v>
      </c>
      <c r="R204" s="3">
        <v>2660</v>
      </c>
      <c r="S204" s="3">
        <v>5400</v>
      </c>
      <c r="T204" s="20">
        <f t="shared" si="3"/>
        <v>89.8066783831283</v>
      </c>
      <c r="V204" s="2" t="s">
        <v>499</v>
      </c>
    </row>
    <row r="205" spans="1:22">
      <c r="A205" s="2" t="s">
        <v>302</v>
      </c>
      <c r="B205" s="19" t="s">
        <v>47</v>
      </c>
      <c r="C205" s="19" t="s">
        <v>47</v>
      </c>
      <c r="D205" s="19" t="s">
        <v>47</v>
      </c>
      <c r="E205" s="3">
        <v>1560</v>
      </c>
      <c r="F205" s="3">
        <v>1790</v>
      </c>
      <c r="G205" s="3">
        <v>2057</v>
      </c>
      <c r="H205" s="3">
        <v>2438</v>
      </c>
      <c r="I205" s="3">
        <v>2665</v>
      </c>
      <c r="J205" s="3">
        <v>3228</v>
      </c>
      <c r="K205" s="3">
        <v>3123</v>
      </c>
      <c r="L205" s="3">
        <v>3127</v>
      </c>
      <c r="M205" s="3">
        <v>2848</v>
      </c>
      <c r="N205" s="3">
        <v>3473</v>
      </c>
      <c r="O205" s="3">
        <v>3857</v>
      </c>
      <c r="P205" s="3">
        <v>4195</v>
      </c>
      <c r="Q205" s="3">
        <v>6567</v>
      </c>
      <c r="R205" s="3">
        <v>8560</v>
      </c>
      <c r="S205" s="3">
        <v>5369</v>
      </c>
      <c r="T205" s="20">
        <f t="shared" si="3"/>
        <v>54.592571264036849</v>
      </c>
      <c r="V205" s="2" t="s">
        <v>302</v>
      </c>
    </row>
    <row r="206" spans="1:22">
      <c r="A206" s="2" t="s">
        <v>341</v>
      </c>
      <c r="B206" s="3">
        <v>7315</v>
      </c>
      <c r="C206" s="3">
        <v>7416</v>
      </c>
      <c r="D206" s="3">
        <v>2251</v>
      </c>
      <c r="E206" s="3">
        <v>2191</v>
      </c>
      <c r="F206" s="3">
        <v>2206</v>
      </c>
      <c r="G206" s="3">
        <v>2950</v>
      </c>
      <c r="H206" s="3">
        <v>3558</v>
      </c>
      <c r="I206" s="3">
        <v>3842</v>
      </c>
      <c r="J206" s="3">
        <v>3880</v>
      </c>
      <c r="K206" s="3">
        <v>4167</v>
      </c>
      <c r="L206" s="3">
        <v>4350</v>
      </c>
      <c r="M206" s="3">
        <v>4435</v>
      </c>
      <c r="N206" s="3">
        <v>4038</v>
      </c>
      <c r="O206" s="3">
        <v>2267</v>
      </c>
      <c r="P206" s="3">
        <v>2717</v>
      </c>
      <c r="Q206" s="3">
        <v>3350</v>
      </c>
      <c r="R206" s="3">
        <v>4500</v>
      </c>
      <c r="S206" s="3">
        <v>5300</v>
      </c>
      <c r="T206" s="20">
        <f t="shared" si="3"/>
        <v>31.253095591877166</v>
      </c>
      <c r="V206" s="2" t="s">
        <v>341</v>
      </c>
    </row>
    <row r="207" spans="1:22">
      <c r="A207" s="2" t="s">
        <v>375</v>
      </c>
      <c r="B207" s="3">
        <v>6186</v>
      </c>
      <c r="C207" s="3">
        <v>6184</v>
      </c>
      <c r="D207" s="3">
        <v>6190</v>
      </c>
      <c r="E207" s="3">
        <v>5590</v>
      </c>
      <c r="F207" s="3">
        <v>5324</v>
      </c>
      <c r="G207" s="3">
        <v>5672</v>
      </c>
      <c r="H207" s="3">
        <v>6950</v>
      </c>
      <c r="I207" s="3">
        <v>6700</v>
      </c>
      <c r="J207" s="3">
        <v>6320</v>
      </c>
      <c r="K207" s="3">
        <v>6000</v>
      </c>
      <c r="L207" s="3">
        <v>6020</v>
      </c>
      <c r="M207" s="3">
        <v>4900</v>
      </c>
      <c r="N207" s="3">
        <v>4980</v>
      </c>
      <c r="O207" s="3">
        <v>4365</v>
      </c>
      <c r="P207" s="3">
        <v>4500</v>
      </c>
      <c r="Q207" s="3">
        <v>5011</v>
      </c>
      <c r="R207" s="3">
        <v>5036</v>
      </c>
      <c r="S207" s="3">
        <v>5300</v>
      </c>
      <c r="T207" s="20">
        <f t="shared" si="3"/>
        <v>6.425702811244971</v>
      </c>
      <c r="V207" s="2" t="s">
        <v>375</v>
      </c>
    </row>
    <row r="208" spans="1:22">
      <c r="A208" s="2" t="s">
        <v>81</v>
      </c>
      <c r="B208" s="3">
        <v>2100</v>
      </c>
      <c r="C208" s="3">
        <v>2263</v>
      </c>
      <c r="D208" s="3">
        <v>2330</v>
      </c>
      <c r="E208" s="3">
        <v>2754</v>
      </c>
      <c r="F208" s="3">
        <v>3202</v>
      </c>
      <c r="G208" s="3">
        <v>3890</v>
      </c>
      <c r="H208" s="3">
        <v>1585</v>
      </c>
      <c r="I208" s="3">
        <v>1742</v>
      </c>
      <c r="J208" s="3">
        <v>1812</v>
      </c>
      <c r="K208" s="3">
        <v>2004</v>
      </c>
      <c r="L208" s="3">
        <v>1870</v>
      </c>
      <c r="M208" s="3">
        <v>1698</v>
      </c>
      <c r="N208" s="3">
        <v>3687</v>
      </c>
      <c r="O208" s="3">
        <v>3834</v>
      </c>
      <c r="P208" s="3">
        <v>2664</v>
      </c>
      <c r="Q208" s="3">
        <v>3466</v>
      </c>
      <c r="R208" s="3">
        <v>3843</v>
      </c>
      <c r="S208" s="3">
        <v>5287</v>
      </c>
      <c r="T208" s="20">
        <f t="shared" si="3"/>
        <v>43.395714673176023</v>
      </c>
      <c r="U208" s="11">
        <v>43.4</v>
      </c>
      <c r="V208" s="2" t="s">
        <v>81</v>
      </c>
    </row>
    <row r="209" spans="1:22">
      <c r="A209" s="2" t="s">
        <v>177</v>
      </c>
      <c r="B209" s="3">
        <v>5928</v>
      </c>
      <c r="C209" s="3">
        <v>6444</v>
      </c>
      <c r="D209" s="3">
        <v>5760</v>
      </c>
      <c r="E209" s="3">
        <v>4725</v>
      </c>
      <c r="F209" s="3">
        <v>5243</v>
      </c>
      <c r="G209" s="3">
        <v>5037</v>
      </c>
      <c r="H209" s="3">
        <v>4800</v>
      </c>
      <c r="I209" s="3">
        <v>4266</v>
      </c>
      <c r="J209" s="3">
        <v>4519</v>
      </c>
      <c r="K209" s="3">
        <v>5248</v>
      </c>
      <c r="L209" s="3">
        <v>5563</v>
      </c>
      <c r="M209" s="3">
        <v>6039</v>
      </c>
      <c r="N209" s="3">
        <v>6106</v>
      </c>
      <c r="O209" s="3">
        <v>5576</v>
      </c>
      <c r="P209" s="3">
        <v>5141</v>
      </c>
      <c r="Q209" s="3">
        <v>4924</v>
      </c>
      <c r="R209" s="3">
        <v>5205</v>
      </c>
      <c r="S209" s="3">
        <v>5206</v>
      </c>
      <c r="T209" s="20">
        <f t="shared" si="3"/>
        <v>-14.739600393056007</v>
      </c>
      <c r="V209" s="2" t="s">
        <v>177</v>
      </c>
    </row>
    <row r="210" spans="1:22">
      <c r="A210" s="2" t="s">
        <v>340</v>
      </c>
      <c r="B210" s="3">
        <v>7161</v>
      </c>
      <c r="C210" s="3">
        <v>7197</v>
      </c>
      <c r="D210" s="3">
        <v>7091</v>
      </c>
      <c r="E210" s="3">
        <v>6281</v>
      </c>
      <c r="F210" s="3">
        <v>6184</v>
      </c>
      <c r="G210" s="3">
        <v>6430</v>
      </c>
      <c r="H210" s="3">
        <v>7707</v>
      </c>
      <c r="I210" s="3">
        <v>4341</v>
      </c>
      <c r="J210" s="3">
        <v>4258</v>
      </c>
      <c r="K210" s="3">
        <v>4271</v>
      </c>
      <c r="L210" s="3">
        <v>5540</v>
      </c>
      <c r="M210" s="3">
        <v>4911</v>
      </c>
      <c r="N210" s="3">
        <v>5796</v>
      </c>
      <c r="O210" s="3">
        <v>6001</v>
      </c>
      <c r="P210" s="3">
        <v>6761</v>
      </c>
      <c r="Q210" s="3">
        <v>5404</v>
      </c>
      <c r="R210" s="3">
        <v>5269</v>
      </c>
      <c r="S210" s="3">
        <v>5183</v>
      </c>
      <c r="T210" s="20">
        <f t="shared" si="3"/>
        <v>-10.576259489302963</v>
      </c>
      <c r="V210" s="2" t="s">
        <v>340</v>
      </c>
    </row>
    <row r="211" spans="1:22">
      <c r="A211" s="2" t="s">
        <v>270</v>
      </c>
      <c r="B211" s="3">
        <v>1711</v>
      </c>
      <c r="C211" s="3">
        <v>1814</v>
      </c>
      <c r="D211" s="3">
        <v>1881</v>
      </c>
      <c r="E211" s="3">
        <v>2386</v>
      </c>
      <c r="F211" s="3">
        <v>1893</v>
      </c>
      <c r="G211" s="3">
        <v>2873</v>
      </c>
      <c r="H211" s="3">
        <v>3117</v>
      </c>
      <c r="I211" s="3">
        <v>3260</v>
      </c>
      <c r="J211" s="3">
        <v>2476</v>
      </c>
      <c r="K211" s="3">
        <v>2706</v>
      </c>
      <c r="L211" s="3">
        <v>2754</v>
      </c>
      <c r="M211" s="3">
        <v>2936</v>
      </c>
      <c r="N211" s="3">
        <v>3076</v>
      </c>
      <c r="O211" s="3">
        <v>3103</v>
      </c>
      <c r="P211" s="3">
        <v>2944</v>
      </c>
      <c r="Q211" s="3">
        <v>3553</v>
      </c>
      <c r="R211" s="3">
        <v>4018</v>
      </c>
      <c r="S211" s="3">
        <v>5166</v>
      </c>
      <c r="T211" s="20">
        <f t="shared" si="3"/>
        <v>67.945383615084538</v>
      </c>
      <c r="V211" s="2" t="s">
        <v>270</v>
      </c>
    </row>
    <row r="212" spans="1:22">
      <c r="A212" s="2" t="s">
        <v>246</v>
      </c>
      <c r="B212" s="3">
        <v>4786</v>
      </c>
      <c r="C212" s="3">
        <v>4755</v>
      </c>
      <c r="D212" s="3">
        <v>4770</v>
      </c>
      <c r="E212" s="3">
        <v>5210</v>
      </c>
      <c r="F212" s="3">
        <v>6016</v>
      </c>
      <c r="G212" s="3">
        <v>6035</v>
      </c>
      <c r="H212" s="3">
        <v>3354</v>
      </c>
      <c r="I212" s="3">
        <v>3973</v>
      </c>
      <c r="J212" s="3">
        <v>4470</v>
      </c>
      <c r="K212" s="3">
        <v>4525</v>
      </c>
      <c r="L212" s="3">
        <v>4570</v>
      </c>
      <c r="M212" s="3">
        <v>4566</v>
      </c>
      <c r="N212" s="3">
        <v>4595</v>
      </c>
      <c r="O212" s="3">
        <v>4611</v>
      </c>
      <c r="P212" s="3">
        <v>4650</v>
      </c>
      <c r="Q212" s="3">
        <v>4660</v>
      </c>
      <c r="R212" s="3">
        <v>4663</v>
      </c>
      <c r="S212" s="3">
        <v>5129</v>
      </c>
      <c r="T212" s="20">
        <f t="shared" si="3"/>
        <v>11.621327529923819</v>
      </c>
      <c r="V212" s="2" t="s">
        <v>246</v>
      </c>
    </row>
    <row r="213" spans="1:22">
      <c r="A213" s="2" t="s">
        <v>385</v>
      </c>
      <c r="B213" s="3">
        <v>2038</v>
      </c>
      <c r="C213" s="3">
        <v>2043</v>
      </c>
      <c r="D213" s="3">
        <v>2044</v>
      </c>
      <c r="E213" s="3">
        <v>2033</v>
      </c>
      <c r="F213" s="3">
        <v>1373</v>
      </c>
      <c r="G213" s="3">
        <v>1784</v>
      </c>
      <c r="H213" s="3">
        <v>2854</v>
      </c>
      <c r="I213" s="3">
        <v>2878</v>
      </c>
      <c r="J213" s="3">
        <v>3040</v>
      </c>
      <c r="K213" s="3">
        <v>3216</v>
      </c>
      <c r="L213" s="3">
        <v>2826</v>
      </c>
      <c r="M213" s="3">
        <v>2430</v>
      </c>
      <c r="N213" s="3">
        <v>2352</v>
      </c>
      <c r="O213" s="3">
        <v>2220</v>
      </c>
      <c r="P213" s="3">
        <v>2628</v>
      </c>
      <c r="Q213" s="3">
        <v>2260</v>
      </c>
      <c r="R213" s="3">
        <v>2300</v>
      </c>
      <c r="S213" s="3">
        <v>5100</v>
      </c>
      <c r="T213" s="20">
        <f t="shared" si="3"/>
        <v>116.83673469387755</v>
      </c>
      <c r="V213" s="2" t="s">
        <v>385</v>
      </c>
    </row>
    <row r="214" spans="1:22">
      <c r="A214" s="2" t="s">
        <v>56</v>
      </c>
      <c r="B214" s="3">
        <v>1467</v>
      </c>
      <c r="C214" s="3">
        <v>1426</v>
      </c>
      <c r="D214" s="3">
        <v>1916</v>
      </c>
      <c r="E214" s="3">
        <v>2245</v>
      </c>
      <c r="F214" s="3">
        <v>2652</v>
      </c>
      <c r="G214" s="3">
        <v>4244</v>
      </c>
      <c r="H214" s="3">
        <v>3351</v>
      </c>
      <c r="I214" s="3">
        <v>3779</v>
      </c>
      <c r="J214" s="3">
        <v>3871</v>
      </c>
      <c r="K214" s="3">
        <v>4590</v>
      </c>
      <c r="L214" s="3">
        <v>4625</v>
      </c>
      <c r="M214" s="3">
        <v>4551</v>
      </c>
      <c r="N214" s="3">
        <v>4313</v>
      </c>
      <c r="O214" s="3">
        <v>4058</v>
      </c>
      <c r="P214" s="3">
        <v>2424</v>
      </c>
      <c r="Q214" s="3">
        <v>2698</v>
      </c>
      <c r="R214" s="3">
        <v>2700</v>
      </c>
      <c r="S214" s="3">
        <v>5100</v>
      </c>
      <c r="T214" s="20">
        <f t="shared" si="3"/>
        <v>18.247159749594253</v>
      </c>
      <c r="U214" s="11">
        <v>18.25</v>
      </c>
      <c r="V214" s="2" t="s">
        <v>56</v>
      </c>
    </row>
    <row r="215" spans="1:22">
      <c r="A215" s="2" t="s">
        <v>95</v>
      </c>
      <c r="B215" s="3">
        <v>2892</v>
      </c>
      <c r="C215" s="3">
        <v>2550</v>
      </c>
      <c r="D215" s="3">
        <v>2595</v>
      </c>
      <c r="E215" s="3">
        <v>6280</v>
      </c>
      <c r="F215" s="3">
        <v>6858</v>
      </c>
      <c r="G215" s="3">
        <v>6631</v>
      </c>
      <c r="H215" s="3">
        <v>4800</v>
      </c>
      <c r="I215" s="3">
        <v>5544</v>
      </c>
      <c r="J215" s="3">
        <v>5643</v>
      </c>
      <c r="K215" s="3">
        <v>5541</v>
      </c>
      <c r="L215" s="3">
        <v>5350</v>
      </c>
      <c r="M215" s="3">
        <v>5050</v>
      </c>
      <c r="N215" s="3">
        <v>4552</v>
      </c>
      <c r="O215" s="3">
        <v>4941</v>
      </c>
      <c r="P215" s="3">
        <v>5192</v>
      </c>
      <c r="Q215" s="3">
        <v>4961</v>
      </c>
      <c r="R215" s="3">
        <v>5085</v>
      </c>
      <c r="S215" s="3">
        <v>5086</v>
      </c>
      <c r="T215" s="20">
        <f t="shared" si="3"/>
        <v>11.731107205623893</v>
      </c>
      <c r="U215" s="11">
        <v>11.73</v>
      </c>
      <c r="V215" s="2" t="s">
        <v>95</v>
      </c>
    </row>
    <row r="216" spans="1:22">
      <c r="A216" s="2" t="s">
        <v>94</v>
      </c>
      <c r="B216" s="19" t="s">
        <v>47</v>
      </c>
      <c r="C216" s="19" t="s">
        <v>47</v>
      </c>
      <c r="D216" s="19" t="s">
        <v>47</v>
      </c>
      <c r="E216" s="19" t="s">
        <v>47</v>
      </c>
      <c r="F216" s="19" t="s">
        <v>47</v>
      </c>
      <c r="G216" s="19" t="s">
        <v>47</v>
      </c>
      <c r="H216" s="19" t="s">
        <v>47</v>
      </c>
      <c r="I216" s="3">
        <v>5475</v>
      </c>
      <c r="J216" s="3">
        <v>5300</v>
      </c>
      <c r="K216" s="3">
        <v>5450</v>
      </c>
      <c r="L216" s="3">
        <v>5670</v>
      </c>
      <c r="M216" s="3">
        <v>5400</v>
      </c>
      <c r="N216" s="3">
        <v>5700</v>
      </c>
      <c r="O216" s="3">
        <v>4320</v>
      </c>
      <c r="P216" s="3">
        <v>5355</v>
      </c>
      <c r="Q216" s="3">
        <v>5817</v>
      </c>
      <c r="R216" s="3">
        <v>4862</v>
      </c>
      <c r="S216" s="3">
        <v>4953</v>
      </c>
      <c r="T216" s="20">
        <f t="shared" si="3"/>
        <v>-13.105263157894742</v>
      </c>
      <c r="U216" s="11">
        <v>-13.11</v>
      </c>
      <c r="V216" s="2" t="s">
        <v>94</v>
      </c>
    </row>
    <row r="217" spans="1:22" ht="21">
      <c r="A217" s="2" t="s">
        <v>400</v>
      </c>
      <c r="B217" s="19" t="s">
        <v>47</v>
      </c>
      <c r="C217" s="19" t="s">
        <v>47</v>
      </c>
      <c r="D217" s="19" t="s">
        <v>47</v>
      </c>
      <c r="E217" s="3">
        <v>1220</v>
      </c>
      <c r="F217" s="3">
        <v>1333</v>
      </c>
      <c r="G217" s="3">
        <v>1686</v>
      </c>
      <c r="H217" s="3">
        <v>2470</v>
      </c>
      <c r="I217" s="3">
        <v>2668</v>
      </c>
      <c r="J217" s="3">
        <v>2797</v>
      </c>
      <c r="K217" s="3">
        <v>2915</v>
      </c>
      <c r="L217" s="3">
        <v>2995</v>
      </c>
      <c r="M217" s="3">
        <v>3085</v>
      </c>
      <c r="N217" s="3">
        <v>3246</v>
      </c>
      <c r="O217" s="3">
        <v>3206</v>
      </c>
      <c r="P217" s="3">
        <v>2968</v>
      </c>
      <c r="Q217" s="3">
        <v>3678</v>
      </c>
      <c r="R217" s="3">
        <v>4862</v>
      </c>
      <c r="S217" s="3">
        <v>4948</v>
      </c>
      <c r="T217" s="20">
        <f t="shared" si="3"/>
        <v>52.433764633394951</v>
      </c>
      <c r="V217" s="2" t="s">
        <v>400</v>
      </c>
    </row>
    <row r="218" spans="1:22">
      <c r="A218" s="2" t="s">
        <v>363</v>
      </c>
      <c r="B218" s="3">
        <v>1589</v>
      </c>
      <c r="C218" s="3">
        <v>1725</v>
      </c>
      <c r="D218" s="3">
        <v>1812</v>
      </c>
      <c r="E218" s="3">
        <v>1978</v>
      </c>
      <c r="F218" s="3">
        <v>2141</v>
      </c>
      <c r="G218" s="3">
        <v>2118</v>
      </c>
      <c r="H218" s="3">
        <v>1016</v>
      </c>
      <c r="I218" s="3">
        <v>1871</v>
      </c>
      <c r="J218" s="3">
        <v>1817</v>
      </c>
      <c r="K218" s="3">
        <v>1661</v>
      </c>
      <c r="L218" s="3">
        <v>1831</v>
      </c>
      <c r="M218" s="3">
        <v>1990</v>
      </c>
      <c r="N218" s="3">
        <v>2208</v>
      </c>
      <c r="O218" s="3">
        <v>2877</v>
      </c>
      <c r="P218" s="3">
        <v>3335</v>
      </c>
      <c r="Q218" s="3">
        <v>3197</v>
      </c>
      <c r="R218" s="3">
        <v>3791</v>
      </c>
      <c r="S218" s="3">
        <v>4847</v>
      </c>
      <c r="T218" s="20">
        <f t="shared" si="3"/>
        <v>119.51992753623189</v>
      </c>
      <c r="V218" s="2" t="s">
        <v>363</v>
      </c>
    </row>
    <row r="219" spans="1:22">
      <c r="A219" s="2" t="s">
        <v>109</v>
      </c>
      <c r="B219" s="3">
        <v>4010</v>
      </c>
      <c r="C219" s="3">
        <v>4200</v>
      </c>
      <c r="D219" s="3">
        <v>4200</v>
      </c>
      <c r="E219" s="3">
        <v>4900</v>
      </c>
      <c r="F219" s="3">
        <v>6023</v>
      </c>
      <c r="G219" s="3">
        <v>5910</v>
      </c>
      <c r="H219" s="3">
        <v>6000</v>
      </c>
      <c r="I219" s="3">
        <v>6400</v>
      </c>
      <c r="J219" s="3">
        <v>6400</v>
      </c>
      <c r="K219" s="3">
        <v>6450</v>
      </c>
      <c r="L219" s="3">
        <v>6425</v>
      </c>
      <c r="M219" s="3">
        <v>3400</v>
      </c>
      <c r="N219" s="3">
        <v>3546</v>
      </c>
      <c r="O219" s="3">
        <v>3620</v>
      </c>
      <c r="P219" s="3">
        <v>3780</v>
      </c>
      <c r="Q219" s="3">
        <v>3350</v>
      </c>
      <c r="R219" s="3">
        <v>4800</v>
      </c>
      <c r="S219" s="3">
        <v>4800</v>
      </c>
      <c r="T219" s="20">
        <f t="shared" si="3"/>
        <v>35.363790186125208</v>
      </c>
      <c r="U219" s="11">
        <v>35.36</v>
      </c>
      <c r="V219" s="2" t="s">
        <v>109</v>
      </c>
    </row>
    <row r="220" spans="1:22">
      <c r="A220" s="2" t="s">
        <v>209</v>
      </c>
      <c r="B220" s="3">
        <v>1927</v>
      </c>
      <c r="C220" s="3">
        <v>1870</v>
      </c>
      <c r="D220" s="3">
        <v>1550</v>
      </c>
      <c r="E220" s="3">
        <v>1271</v>
      </c>
      <c r="F220" s="3">
        <v>1270</v>
      </c>
      <c r="G220" s="3">
        <v>1140</v>
      </c>
      <c r="H220" s="3">
        <v>2940</v>
      </c>
      <c r="I220" s="3">
        <v>3066</v>
      </c>
      <c r="J220" s="3">
        <v>3201</v>
      </c>
      <c r="K220" s="3">
        <v>3174</v>
      </c>
      <c r="L220" s="3">
        <v>3254</v>
      </c>
      <c r="M220" s="3">
        <v>2655</v>
      </c>
      <c r="N220" s="3">
        <v>3888</v>
      </c>
      <c r="O220" s="3">
        <v>4801</v>
      </c>
      <c r="P220" s="3">
        <v>3260</v>
      </c>
      <c r="Q220" s="3">
        <v>6244</v>
      </c>
      <c r="R220" s="3">
        <v>5015</v>
      </c>
      <c r="S220" s="3">
        <v>4788</v>
      </c>
      <c r="T220" s="20">
        <f t="shared" si="3"/>
        <v>23.148148148148138</v>
      </c>
      <c r="V220" s="2" t="s">
        <v>209</v>
      </c>
    </row>
    <row r="221" spans="1:22">
      <c r="A221" s="2" t="s">
        <v>351</v>
      </c>
      <c r="B221" s="3">
        <v>4647</v>
      </c>
      <c r="C221" s="3">
        <v>4647</v>
      </c>
      <c r="D221" s="3">
        <v>4711</v>
      </c>
      <c r="E221" s="3">
        <v>4405</v>
      </c>
      <c r="F221" s="3">
        <v>4411</v>
      </c>
      <c r="G221" s="3">
        <v>5070</v>
      </c>
      <c r="H221" s="3">
        <v>2100</v>
      </c>
      <c r="I221" s="3">
        <v>2228</v>
      </c>
      <c r="J221" s="3">
        <v>2442</v>
      </c>
      <c r="K221" s="3">
        <v>2533</v>
      </c>
      <c r="L221" s="3">
        <v>2576</v>
      </c>
      <c r="M221" s="3">
        <v>2424</v>
      </c>
      <c r="N221" s="3">
        <v>2537</v>
      </c>
      <c r="O221" s="3">
        <v>2544</v>
      </c>
      <c r="P221" s="3">
        <v>2552</v>
      </c>
      <c r="Q221" s="3">
        <v>2559</v>
      </c>
      <c r="R221" s="3">
        <v>2552</v>
      </c>
      <c r="S221" s="3">
        <v>4785</v>
      </c>
      <c r="T221" s="20">
        <f t="shared" si="3"/>
        <v>88.608592826172639</v>
      </c>
      <c r="V221" s="2" t="s">
        <v>351</v>
      </c>
    </row>
    <row r="222" spans="1:22">
      <c r="A222" s="2" t="s">
        <v>338</v>
      </c>
      <c r="B222" s="3">
        <v>1927</v>
      </c>
      <c r="C222" s="3">
        <v>1960</v>
      </c>
      <c r="D222" s="3">
        <v>2354</v>
      </c>
      <c r="E222" s="3">
        <v>1797</v>
      </c>
      <c r="F222" s="3">
        <v>2956</v>
      </c>
      <c r="G222" s="3">
        <v>3080</v>
      </c>
      <c r="H222" s="3">
        <v>4497</v>
      </c>
      <c r="I222" s="3">
        <v>4414</v>
      </c>
      <c r="J222" s="3">
        <v>4510</v>
      </c>
      <c r="K222" s="3">
        <v>4510</v>
      </c>
      <c r="L222" s="3">
        <v>4510</v>
      </c>
      <c r="M222" s="3">
        <v>3500</v>
      </c>
      <c r="N222" s="3">
        <v>3652</v>
      </c>
      <c r="O222" s="3">
        <v>3350</v>
      </c>
      <c r="P222" s="3">
        <v>2869</v>
      </c>
      <c r="Q222" s="3">
        <v>5760</v>
      </c>
      <c r="R222" s="3">
        <v>6144</v>
      </c>
      <c r="S222" s="3">
        <v>4768</v>
      </c>
      <c r="T222" s="20">
        <f t="shared" si="3"/>
        <v>30.558598028477558</v>
      </c>
      <c r="V222" s="2" t="s">
        <v>338</v>
      </c>
    </row>
    <row r="223" spans="1:22">
      <c r="A223" s="2" t="s">
        <v>92</v>
      </c>
      <c r="B223" s="19" t="s">
        <v>47</v>
      </c>
      <c r="C223" s="19" t="s">
        <v>47</v>
      </c>
      <c r="D223" s="19" t="s">
        <v>47</v>
      </c>
      <c r="E223" s="19" t="s">
        <v>47</v>
      </c>
      <c r="F223" s="19" t="s">
        <v>47</v>
      </c>
      <c r="G223" s="19" t="s">
        <v>47</v>
      </c>
      <c r="H223" s="19" t="s">
        <v>47</v>
      </c>
      <c r="I223" s="19" t="s">
        <v>47</v>
      </c>
      <c r="J223" s="19" t="s">
        <v>47</v>
      </c>
      <c r="K223" s="19" t="s">
        <v>47</v>
      </c>
      <c r="L223" s="19" t="s">
        <v>47</v>
      </c>
      <c r="M223" s="3">
        <v>6629</v>
      </c>
      <c r="N223" s="3">
        <v>6228</v>
      </c>
      <c r="O223" s="3">
        <v>6600</v>
      </c>
      <c r="P223" s="3">
        <v>5420</v>
      </c>
      <c r="Q223" s="3">
        <v>4910</v>
      </c>
      <c r="R223" s="3">
        <v>4920</v>
      </c>
      <c r="S223" s="3">
        <v>4620</v>
      </c>
      <c r="T223" s="20">
        <f t="shared" si="3"/>
        <v>-25.818882466281313</v>
      </c>
      <c r="U223" s="11">
        <v>-25.82</v>
      </c>
      <c r="V223" s="2" t="s">
        <v>92</v>
      </c>
    </row>
    <row r="224" spans="1:22">
      <c r="A224" s="2" t="s">
        <v>93</v>
      </c>
      <c r="B224" s="19" t="s">
        <v>47</v>
      </c>
      <c r="C224" s="19" t="s">
        <v>47</v>
      </c>
      <c r="D224" s="19" t="s">
        <v>47</v>
      </c>
      <c r="E224" s="19" t="s">
        <v>47</v>
      </c>
      <c r="F224" s="19" t="s">
        <v>47</v>
      </c>
      <c r="G224" s="19" t="s">
        <v>47</v>
      </c>
      <c r="H224" s="19" t="s">
        <v>47</v>
      </c>
      <c r="I224" s="19" t="s">
        <v>47</v>
      </c>
      <c r="J224" s="19" t="s">
        <v>47</v>
      </c>
      <c r="K224" s="19" t="s">
        <v>47</v>
      </c>
      <c r="L224" s="19" t="s">
        <v>47</v>
      </c>
      <c r="M224" s="3">
        <v>2960</v>
      </c>
      <c r="N224" s="3">
        <v>2695</v>
      </c>
      <c r="O224" s="3">
        <v>2373</v>
      </c>
      <c r="P224" s="3">
        <v>3449</v>
      </c>
      <c r="Q224" s="3">
        <v>3116</v>
      </c>
      <c r="R224" s="3">
        <v>3117</v>
      </c>
      <c r="S224" s="3">
        <v>4600</v>
      </c>
      <c r="T224" s="20">
        <f t="shared" si="3"/>
        <v>70.686456400742117</v>
      </c>
      <c r="U224" s="11">
        <v>70.69</v>
      </c>
      <c r="V224" s="2" t="s">
        <v>93</v>
      </c>
    </row>
    <row r="225" spans="1:22">
      <c r="A225" s="2" t="s">
        <v>382</v>
      </c>
      <c r="B225" s="3">
        <v>6941</v>
      </c>
      <c r="C225" s="3">
        <v>6531</v>
      </c>
      <c r="D225" s="3">
        <v>6400</v>
      </c>
      <c r="E225" s="3">
        <v>6490</v>
      </c>
      <c r="F225" s="3">
        <v>6445</v>
      </c>
      <c r="G225" s="3">
        <v>6536</v>
      </c>
      <c r="H225" s="3">
        <v>3900</v>
      </c>
      <c r="I225" s="3">
        <v>4010</v>
      </c>
      <c r="J225" s="3">
        <v>4212</v>
      </c>
      <c r="K225" s="3">
        <v>4296</v>
      </c>
      <c r="L225" s="3">
        <v>5588</v>
      </c>
      <c r="M225" s="3">
        <v>5860</v>
      </c>
      <c r="N225" s="3">
        <v>5900</v>
      </c>
      <c r="O225" s="3">
        <v>5912</v>
      </c>
      <c r="P225" s="3">
        <v>5800</v>
      </c>
      <c r="Q225" s="3">
        <v>4350</v>
      </c>
      <c r="R225" s="3">
        <v>4588</v>
      </c>
      <c r="S225" s="3">
        <v>4600</v>
      </c>
      <c r="T225" s="20">
        <f t="shared" si="3"/>
        <v>-22.033898305084744</v>
      </c>
      <c r="V225" s="2" t="s">
        <v>382</v>
      </c>
    </row>
    <row r="226" spans="1:22">
      <c r="A226" s="2" t="s">
        <v>408</v>
      </c>
      <c r="B226" s="3">
        <v>7683</v>
      </c>
      <c r="C226" s="3">
        <v>7960</v>
      </c>
      <c r="D226" s="3">
        <v>7978</v>
      </c>
      <c r="E226" s="3">
        <v>7957</v>
      </c>
      <c r="F226" s="3">
        <v>7344</v>
      </c>
      <c r="G226" s="3">
        <v>7270</v>
      </c>
      <c r="H226" s="3">
        <v>5181</v>
      </c>
      <c r="I226" s="3">
        <v>5132</v>
      </c>
      <c r="J226" s="3">
        <v>4846</v>
      </c>
      <c r="K226" s="3">
        <v>4930</v>
      </c>
      <c r="L226" s="3">
        <v>4716</v>
      </c>
      <c r="M226" s="3">
        <v>4037</v>
      </c>
      <c r="N226" s="3">
        <v>3925</v>
      </c>
      <c r="O226" s="3">
        <v>4391</v>
      </c>
      <c r="P226" s="3">
        <v>4172</v>
      </c>
      <c r="Q226" s="3">
        <v>4084</v>
      </c>
      <c r="R226" s="3">
        <v>4525</v>
      </c>
      <c r="S226" s="3">
        <v>4525</v>
      </c>
      <c r="T226" s="20">
        <f t="shared" si="3"/>
        <v>15.286624203821653</v>
      </c>
      <c r="V226" s="2" t="s">
        <v>408</v>
      </c>
    </row>
    <row r="227" spans="1:22">
      <c r="A227" s="2" t="s">
        <v>158</v>
      </c>
      <c r="B227" s="19" t="s">
        <v>47</v>
      </c>
      <c r="C227" s="19" t="s">
        <v>47</v>
      </c>
      <c r="D227" s="19" t="s">
        <v>47</v>
      </c>
      <c r="E227" s="3">
        <v>2093</v>
      </c>
      <c r="F227" s="3">
        <v>2095</v>
      </c>
      <c r="G227" s="3">
        <v>2100</v>
      </c>
      <c r="H227" s="3">
        <v>3600</v>
      </c>
      <c r="I227" s="3">
        <v>3900</v>
      </c>
      <c r="J227" s="3">
        <v>3600</v>
      </c>
      <c r="K227" s="3">
        <v>3700</v>
      </c>
      <c r="L227" s="3">
        <v>3900</v>
      </c>
      <c r="M227" s="3">
        <v>3900</v>
      </c>
      <c r="N227" s="3">
        <v>3600</v>
      </c>
      <c r="O227" s="3">
        <v>3200</v>
      </c>
      <c r="P227" s="3">
        <v>3250</v>
      </c>
      <c r="Q227" s="3">
        <v>3400</v>
      </c>
      <c r="R227" s="3">
        <v>4000</v>
      </c>
      <c r="S227" s="3">
        <v>4500</v>
      </c>
      <c r="T227" s="20">
        <f t="shared" si="3"/>
        <v>25</v>
      </c>
      <c r="U227" s="11">
        <v>25</v>
      </c>
      <c r="V227" s="2" t="s">
        <v>158</v>
      </c>
    </row>
    <row r="228" spans="1:22">
      <c r="A228" s="2" t="s">
        <v>166</v>
      </c>
      <c r="B228" s="19" t="s">
        <v>47</v>
      </c>
      <c r="C228" s="19" t="s">
        <v>47</v>
      </c>
      <c r="D228" s="19" t="s">
        <v>47</v>
      </c>
      <c r="E228" s="19" t="s">
        <v>47</v>
      </c>
      <c r="F228" s="19" t="s">
        <v>47</v>
      </c>
      <c r="G228" s="19" t="s">
        <v>47</v>
      </c>
      <c r="H228" s="19" t="s">
        <v>47</v>
      </c>
      <c r="I228" s="19" t="s">
        <v>47</v>
      </c>
      <c r="J228" s="19" t="s">
        <v>47</v>
      </c>
      <c r="K228" s="19" t="s">
        <v>47</v>
      </c>
      <c r="L228" s="19" t="s">
        <v>47</v>
      </c>
      <c r="M228" s="3">
        <v>1885</v>
      </c>
      <c r="N228" s="3">
        <v>1958</v>
      </c>
      <c r="O228" s="3">
        <v>2016</v>
      </c>
      <c r="P228" s="3">
        <v>2030</v>
      </c>
      <c r="Q228" s="3">
        <v>2001</v>
      </c>
      <c r="R228" s="3">
        <v>2041</v>
      </c>
      <c r="S228" s="3">
        <v>4485</v>
      </c>
      <c r="T228" s="20">
        <f t="shared" si="3"/>
        <v>129.06026557711948</v>
      </c>
      <c r="U228" s="11">
        <v>129.06</v>
      </c>
      <c r="V228" s="2" t="s">
        <v>166</v>
      </c>
    </row>
    <row r="229" spans="1:22">
      <c r="A229" s="2" t="s">
        <v>387</v>
      </c>
      <c r="B229" s="3">
        <v>5100</v>
      </c>
      <c r="C229" s="3">
        <v>4825</v>
      </c>
      <c r="D229" s="3">
        <v>4635</v>
      </c>
      <c r="E229" s="3">
        <v>3500</v>
      </c>
      <c r="F229" s="3">
        <v>3605</v>
      </c>
      <c r="G229" s="3">
        <v>3641</v>
      </c>
      <c r="H229" s="3">
        <v>4522</v>
      </c>
      <c r="I229" s="3">
        <v>4347</v>
      </c>
      <c r="J229" s="3">
        <v>4362</v>
      </c>
      <c r="K229" s="3">
        <v>4472</v>
      </c>
      <c r="L229" s="3">
        <v>4481</v>
      </c>
      <c r="M229" s="3">
        <v>3964</v>
      </c>
      <c r="N229" s="3">
        <v>3948</v>
      </c>
      <c r="O229" s="3">
        <v>3968</v>
      </c>
      <c r="P229" s="3">
        <v>3986</v>
      </c>
      <c r="Q229" s="3">
        <v>4424</v>
      </c>
      <c r="R229" s="3">
        <v>4557</v>
      </c>
      <c r="S229" s="3">
        <v>4466</v>
      </c>
      <c r="T229" s="20">
        <f t="shared" si="3"/>
        <v>13.120567375886516</v>
      </c>
      <c r="V229" s="2" t="s">
        <v>387</v>
      </c>
    </row>
    <row r="230" spans="1:22">
      <c r="A230" s="2" t="s">
        <v>208</v>
      </c>
      <c r="B230" s="19" t="s">
        <v>47</v>
      </c>
      <c r="C230" s="19" t="s">
        <v>47</v>
      </c>
      <c r="D230" s="19" t="s">
        <v>47</v>
      </c>
      <c r="E230" s="19" t="s">
        <v>47</v>
      </c>
      <c r="F230" s="19" t="s">
        <v>47</v>
      </c>
      <c r="G230" s="19" t="s">
        <v>47</v>
      </c>
      <c r="H230" s="19" t="s">
        <v>47</v>
      </c>
      <c r="I230" s="3">
        <v>1916</v>
      </c>
      <c r="J230" s="3">
        <v>1944</v>
      </c>
      <c r="K230" s="3">
        <v>2003</v>
      </c>
      <c r="L230" s="3">
        <v>2208</v>
      </c>
      <c r="M230" s="3">
        <v>2538</v>
      </c>
      <c r="N230" s="3">
        <v>2573</v>
      </c>
      <c r="O230" s="3">
        <v>2700</v>
      </c>
      <c r="P230" s="3">
        <v>3013</v>
      </c>
      <c r="Q230" s="3">
        <v>3616</v>
      </c>
      <c r="R230" s="3">
        <v>3721</v>
      </c>
      <c r="S230" s="3">
        <v>4458</v>
      </c>
      <c r="T230" s="20">
        <f t="shared" si="3"/>
        <v>73.260785075787012</v>
      </c>
      <c r="V230" s="2" t="s">
        <v>208</v>
      </c>
    </row>
    <row r="231" spans="1:22">
      <c r="A231" s="2" t="s">
        <v>324</v>
      </c>
      <c r="B231" s="19" t="s">
        <v>47</v>
      </c>
      <c r="C231" s="19" t="s">
        <v>47</v>
      </c>
      <c r="D231" s="19" t="s">
        <v>47</v>
      </c>
      <c r="E231" s="3">
        <v>1169</v>
      </c>
      <c r="F231" s="19">
        <v>841</v>
      </c>
      <c r="G231" s="3">
        <v>1149</v>
      </c>
      <c r="H231" s="3">
        <v>1475</v>
      </c>
      <c r="I231" s="3">
        <v>1570</v>
      </c>
      <c r="J231" s="3">
        <v>1111</v>
      </c>
      <c r="K231" s="3">
        <v>1602</v>
      </c>
      <c r="L231" s="3">
        <v>1736</v>
      </c>
      <c r="M231" s="3">
        <v>1498</v>
      </c>
      <c r="N231" s="3">
        <v>1233</v>
      </c>
      <c r="O231" s="3">
        <v>1195</v>
      </c>
      <c r="P231" s="3">
        <v>1269</v>
      </c>
      <c r="Q231" s="3">
        <v>3264</v>
      </c>
      <c r="R231" s="3">
        <v>3987</v>
      </c>
      <c r="S231" s="3">
        <v>4344</v>
      </c>
      <c r="T231" s="20">
        <f t="shared" si="3"/>
        <v>252.31143552311437</v>
      </c>
      <c r="V231" s="2" t="s">
        <v>324</v>
      </c>
    </row>
    <row r="232" spans="1:22">
      <c r="A232" s="2" t="s">
        <v>200</v>
      </c>
      <c r="B232" s="3">
        <v>2410</v>
      </c>
      <c r="C232" s="3">
        <v>2400</v>
      </c>
      <c r="D232" s="3">
        <v>2400</v>
      </c>
      <c r="E232" s="3">
        <v>2500</v>
      </c>
      <c r="F232" s="3">
        <v>3180</v>
      </c>
      <c r="G232" s="3">
        <v>3240</v>
      </c>
      <c r="H232" s="3">
        <v>3500</v>
      </c>
      <c r="I232" s="3">
        <v>3330</v>
      </c>
      <c r="J232" s="3">
        <v>3330</v>
      </c>
      <c r="K232" s="3">
        <v>3300</v>
      </c>
      <c r="L232" s="3">
        <v>3315</v>
      </c>
      <c r="M232" s="3">
        <v>3320</v>
      </c>
      <c r="N232" s="3">
        <v>2675</v>
      </c>
      <c r="O232" s="3">
        <v>2695</v>
      </c>
      <c r="P232" s="3">
        <v>2278</v>
      </c>
      <c r="Q232" s="3">
        <v>1980</v>
      </c>
      <c r="R232" s="3">
        <v>2640</v>
      </c>
      <c r="S232" s="3">
        <v>4300</v>
      </c>
      <c r="T232" s="20">
        <f t="shared" si="3"/>
        <v>60.747663551401864</v>
      </c>
      <c r="V232" s="2" t="s">
        <v>200</v>
      </c>
    </row>
    <row r="233" spans="1:22">
      <c r="A233" s="2" t="s">
        <v>357</v>
      </c>
      <c r="B233" s="19" t="s">
        <v>47</v>
      </c>
      <c r="C233" s="19" t="s">
        <v>47</v>
      </c>
      <c r="D233" s="19" t="s">
        <v>47</v>
      </c>
      <c r="E233" s="3">
        <v>2976</v>
      </c>
      <c r="F233" s="3">
        <v>3241</v>
      </c>
      <c r="G233" s="3">
        <v>3013</v>
      </c>
      <c r="H233" s="3">
        <v>2649</v>
      </c>
      <c r="I233" s="3">
        <v>2942</v>
      </c>
      <c r="J233" s="3">
        <v>2619</v>
      </c>
      <c r="K233" s="3">
        <v>2705</v>
      </c>
      <c r="L233" s="3">
        <v>3304</v>
      </c>
      <c r="M233" s="3">
        <v>3322</v>
      </c>
      <c r="N233" s="3">
        <v>3370</v>
      </c>
      <c r="O233" s="3">
        <v>2746</v>
      </c>
      <c r="P233" s="3">
        <v>2864</v>
      </c>
      <c r="Q233" s="3">
        <v>4440</v>
      </c>
      <c r="R233" s="3">
        <v>4774</v>
      </c>
      <c r="S233" s="3">
        <v>4297</v>
      </c>
      <c r="T233" s="20">
        <f t="shared" si="3"/>
        <v>27.507418397626115</v>
      </c>
      <c r="V233" s="2" t="s">
        <v>357</v>
      </c>
    </row>
    <row r="234" spans="1:22">
      <c r="A234" s="2" t="s">
        <v>511</v>
      </c>
      <c r="B234" s="3">
        <v>1286</v>
      </c>
      <c r="C234" s="3">
        <v>1308</v>
      </c>
      <c r="D234" s="3">
        <v>1297</v>
      </c>
      <c r="E234" s="3">
        <v>1316</v>
      </c>
      <c r="F234" s="3">
        <v>1316</v>
      </c>
      <c r="G234" s="3">
        <v>1346</v>
      </c>
      <c r="H234" s="3">
        <v>1586</v>
      </c>
      <c r="I234" s="3">
        <v>1580</v>
      </c>
      <c r="J234" s="3">
        <v>1551</v>
      </c>
      <c r="K234" s="3">
        <v>1611</v>
      </c>
      <c r="L234" s="3">
        <v>1638</v>
      </c>
      <c r="M234" s="3">
        <v>4032</v>
      </c>
      <c r="N234" s="3">
        <v>4100</v>
      </c>
      <c r="O234" s="3">
        <v>4100</v>
      </c>
      <c r="P234" s="3">
        <v>4050</v>
      </c>
      <c r="Q234" s="3">
        <v>4150</v>
      </c>
      <c r="R234" s="3">
        <v>4233</v>
      </c>
      <c r="S234" s="3">
        <v>4230</v>
      </c>
      <c r="T234" s="20">
        <f t="shared" si="3"/>
        <v>3.170731707317076</v>
      </c>
      <c r="V234" s="2" t="s">
        <v>511</v>
      </c>
    </row>
    <row r="235" spans="1:22">
      <c r="A235" s="2" t="s">
        <v>419</v>
      </c>
      <c r="B235" s="19" t="s">
        <v>47</v>
      </c>
      <c r="C235" s="19" t="s">
        <v>47</v>
      </c>
      <c r="D235" s="19" t="s">
        <v>47</v>
      </c>
      <c r="E235" s="3">
        <v>2125</v>
      </c>
      <c r="F235" s="3">
        <v>2111</v>
      </c>
      <c r="G235" s="3">
        <v>10581</v>
      </c>
      <c r="H235" s="3">
        <v>1257</v>
      </c>
      <c r="I235" s="3">
        <v>7868</v>
      </c>
      <c r="J235" s="3">
        <v>7932</v>
      </c>
      <c r="K235" s="3">
        <v>7025</v>
      </c>
      <c r="L235" s="3">
        <v>6651</v>
      </c>
      <c r="M235" s="3">
        <v>3900</v>
      </c>
      <c r="N235" s="3">
        <v>3750</v>
      </c>
      <c r="O235" s="3">
        <v>4158</v>
      </c>
      <c r="P235" s="3">
        <v>4366</v>
      </c>
      <c r="Q235" s="3">
        <v>4099</v>
      </c>
      <c r="R235" s="3">
        <v>4181</v>
      </c>
      <c r="S235" s="3">
        <v>4181</v>
      </c>
      <c r="T235" s="20">
        <f t="shared" si="3"/>
        <v>11.493333333333332</v>
      </c>
      <c r="V235" s="2" t="s">
        <v>419</v>
      </c>
    </row>
    <row r="236" spans="1:22">
      <c r="A236" s="2" t="s">
        <v>220</v>
      </c>
      <c r="B236" s="19">
        <v>851</v>
      </c>
      <c r="C236" s="19">
        <v>821</v>
      </c>
      <c r="D236" s="19">
        <v>790</v>
      </c>
      <c r="E236" s="19">
        <v>815</v>
      </c>
      <c r="F236" s="19">
        <v>830</v>
      </c>
      <c r="G236" s="19">
        <v>845</v>
      </c>
      <c r="H236" s="3">
        <v>4420</v>
      </c>
      <c r="I236" s="3">
        <v>4415</v>
      </c>
      <c r="J236" s="3">
        <v>4500</v>
      </c>
      <c r="K236" s="3">
        <v>4550</v>
      </c>
      <c r="L236" s="3">
        <v>4700</v>
      </c>
      <c r="M236" s="3">
        <v>4750</v>
      </c>
      <c r="N236" s="3">
        <v>4850</v>
      </c>
      <c r="O236" s="3">
        <v>4850</v>
      </c>
      <c r="P236" s="3">
        <v>4850</v>
      </c>
      <c r="Q236" s="3">
        <v>4400</v>
      </c>
      <c r="R236" s="3">
        <v>4150</v>
      </c>
      <c r="S236" s="3">
        <v>4180</v>
      </c>
      <c r="T236" s="20">
        <f t="shared" si="3"/>
        <v>-13.814432989690717</v>
      </c>
      <c r="V236" s="2" t="s">
        <v>220</v>
      </c>
    </row>
    <row r="237" spans="1:22">
      <c r="A237" s="2" t="s">
        <v>98</v>
      </c>
      <c r="B237" s="3">
        <v>5230</v>
      </c>
      <c r="C237" s="3">
        <v>5302</v>
      </c>
      <c r="D237" s="3">
        <v>5461</v>
      </c>
      <c r="E237" s="3">
        <v>5134</v>
      </c>
      <c r="F237" s="3">
        <v>5152</v>
      </c>
      <c r="G237" s="3">
        <v>5422</v>
      </c>
      <c r="H237" s="3">
        <v>5859</v>
      </c>
      <c r="I237" s="3">
        <v>3559</v>
      </c>
      <c r="J237" s="3">
        <v>3869</v>
      </c>
      <c r="K237" s="3">
        <v>2205</v>
      </c>
      <c r="L237" s="3">
        <v>2205</v>
      </c>
      <c r="M237" s="3">
        <v>3500</v>
      </c>
      <c r="N237" s="3">
        <v>2631</v>
      </c>
      <c r="O237" s="3">
        <v>3300</v>
      </c>
      <c r="P237" s="3">
        <v>3121</v>
      </c>
      <c r="Q237" s="3">
        <v>5641</v>
      </c>
      <c r="R237" s="3">
        <v>4121</v>
      </c>
      <c r="S237" s="3">
        <v>4156</v>
      </c>
      <c r="T237" s="20">
        <f t="shared" si="3"/>
        <v>57.962751805397183</v>
      </c>
      <c r="U237" s="11">
        <v>57.96</v>
      </c>
      <c r="V237" s="2" t="s">
        <v>98</v>
      </c>
    </row>
    <row r="238" spans="1:22">
      <c r="A238" s="2" t="s">
        <v>354</v>
      </c>
      <c r="B238" s="19" t="s">
        <v>47</v>
      </c>
      <c r="C238" s="19" t="s">
        <v>47</v>
      </c>
      <c r="D238" s="19" t="s">
        <v>47</v>
      </c>
      <c r="E238" s="3">
        <v>2355</v>
      </c>
      <c r="F238" s="3">
        <v>2360</v>
      </c>
      <c r="G238" s="3">
        <v>2440</v>
      </c>
      <c r="H238" s="3">
        <v>2369</v>
      </c>
      <c r="I238" s="3">
        <v>2370</v>
      </c>
      <c r="J238" s="3">
        <v>2406</v>
      </c>
      <c r="K238" s="3">
        <v>2423</v>
      </c>
      <c r="L238" s="3">
        <v>2388</v>
      </c>
      <c r="M238" s="3">
        <v>1844</v>
      </c>
      <c r="N238" s="3">
        <v>1951</v>
      </c>
      <c r="O238" s="3">
        <v>2023</v>
      </c>
      <c r="P238" s="3">
        <v>2059</v>
      </c>
      <c r="Q238" s="3">
        <v>2220</v>
      </c>
      <c r="R238" s="3">
        <v>2175</v>
      </c>
      <c r="S238" s="3">
        <v>4154</v>
      </c>
      <c r="T238" s="20">
        <f t="shared" si="3"/>
        <v>112.91645310097387</v>
      </c>
      <c r="V238" s="2" t="s">
        <v>354</v>
      </c>
    </row>
    <row r="239" spans="1:22">
      <c r="A239" s="2" t="s">
        <v>96</v>
      </c>
      <c r="B239" s="3">
        <v>3470</v>
      </c>
      <c r="C239" s="3">
        <v>3070</v>
      </c>
      <c r="D239" s="3">
        <v>3108</v>
      </c>
      <c r="E239" s="3">
        <v>3173</v>
      </c>
      <c r="F239" s="3">
        <v>3157</v>
      </c>
      <c r="G239" s="3">
        <v>3220</v>
      </c>
      <c r="H239" s="3">
        <v>2591</v>
      </c>
      <c r="I239" s="3">
        <v>2625</v>
      </c>
      <c r="J239" s="3">
        <v>2562</v>
      </c>
      <c r="K239" s="3">
        <v>2573</v>
      </c>
      <c r="L239" s="3">
        <v>2584</v>
      </c>
      <c r="M239" s="3">
        <v>2589</v>
      </c>
      <c r="N239" s="3">
        <v>2595</v>
      </c>
      <c r="O239" s="3">
        <v>2646</v>
      </c>
      <c r="P239" s="3">
        <v>2672</v>
      </c>
      <c r="Q239" s="3">
        <v>3779</v>
      </c>
      <c r="R239" s="3">
        <v>4055</v>
      </c>
      <c r="S239" s="3">
        <v>4137</v>
      </c>
      <c r="T239" s="20">
        <f t="shared" si="3"/>
        <v>59.421965317919081</v>
      </c>
      <c r="U239" s="11">
        <v>59.42</v>
      </c>
      <c r="V239" s="2" t="s">
        <v>96</v>
      </c>
    </row>
    <row r="240" spans="1:22">
      <c r="A240" s="2" t="s">
        <v>195</v>
      </c>
      <c r="B240" s="19">
        <v>990</v>
      </c>
      <c r="C240" s="3">
        <v>1100</v>
      </c>
      <c r="D240" s="3">
        <v>1110</v>
      </c>
      <c r="E240" s="3">
        <v>1179</v>
      </c>
      <c r="F240" s="3">
        <v>1236</v>
      </c>
      <c r="G240" s="3">
        <v>1170</v>
      </c>
      <c r="H240" s="3">
        <v>2230</v>
      </c>
      <c r="I240" s="3">
        <v>1671</v>
      </c>
      <c r="J240" s="3">
        <v>1715</v>
      </c>
      <c r="K240" s="3">
        <v>1890</v>
      </c>
      <c r="L240" s="3">
        <v>2135</v>
      </c>
      <c r="M240" s="3">
        <v>2254</v>
      </c>
      <c r="N240" s="3">
        <v>2208</v>
      </c>
      <c r="O240" s="3">
        <v>2222</v>
      </c>
      <c r="P240" s="3">
        <v>2452</v>
      </c>
      <c r="Q240" s="3">
        <v>2536</v>
      </c>
      <c r="R240" s="3">
        <v>2722</v>
      </c>
      <c r="S240" s="3">
        <v>4118</v>
      </c>
      <c r="T240" s="20">
        <f t="shared" si="3"/>
        <v>86.503623188405783</v>
      </c>
      <c r="V240" s="2" t="s">
        <v>195</v>
      </c>
    </row>
    <row r="241" spans="1:22">
      <c r="A241" s="2" t="s">
        <v>139</v>
      </c>
      <c r="B241" s="19" t="s">
        <v>47</v>
      </c>
      <c r="C241" s="19" t="s">
        <v>47</v>
      </c>
      <c r="D241" s="19" t="s">
        <v>47</v>
      </c>
      <c r="E241" s="3">
        <v>1848</v>
      </c>
      <c r="F241" s="3">
        <v>1700</v>
      </c>
      <c r="G241" s="3">
        <v>1755</v>
      </c>
      <c r="H241" s="3">
        <v>2579</v>
      </c>
      <c r="I241" s="3">
        <v>2580</v>
      </c>
      <c r="J241" s="3">
        <v>2491</v>
      </c>
      <c r="K241" s="3">
        <v>2363</v>
      </c>
      <c r="L241" s="3">
        <v>2188</v>
      </c>
      <c r="M241" s="3">
        <v>2730</v>
      </c>
      <c r="N241" s="3">
        <v>2818</v>
      </c>
      <c r="O241" s="3">
        <v>2888</v>
      </c>
      <c r="P241" s="3">
        <v>2975</v>
      </c>
      <c r="Q241" s="3">
        <v>2940</v>
      </c>
      <c r="R241" s="3">
        <v>2999</v>
      </c>
      <c r="S241" s="3">
        <v>4070</v>
      </c>
      <c r="T241" s="20">
        <f t="shared" si="3"/>
        <v>44.428672817601147</v>
      </c>
      <c r="U241" s="11">
        <v>44.43</v>
      </c>
      <c r="V241" s="2" t="s">
        <v>139</v>
      </c>
    </row>
    <row r="242" spans="1:22">
      <c r="A242" s="2" t="s">
        <v>290</v>
      </c>
      <c r="B242" s="3">
        <v>2280</v>
      </c>
      <c r="C242" s="3">
        <v>2468</v>
      </c>
      <c r="D242" s="3">
        <v>2785</v>
      </c>
      <c r="E242" s="3">
        <v>2887</v>
      </c>
      <c r="F242" s="3">
        <v>2831</v>
      </c>
      <c r="G242" s="3">
        <v>3116</v>
      </c>
      <c r="H242" s="3">
        <v>3615</v>
      </c>
      <c r="I242" s="3">
        <v>3618</v>
      </c>
      <c r="J242" s="3">
        <v>3750</v>
      </c>
      <c r="K242" s="3">
        <v>4125</v>
      </c>
      <c r="L242" s="3">
        <v>3933</v>
      </c>
      <c r="M242" s="3">
        <v>3562</v>
      </c>
      <c r="N242" s="3">
        <v>3012</v>
      </c>
      <c r="O242" s="3">
        <v>3731</v>
      </c>
      <c r="P242" s="3">
        <v>3594</v>
      </c>
      <c r="Q242" s="3">
        <v>3606</v>
      </c>
      <c r="R242" s="3">
        <v>3887</v>
      </c>
      <c r="S242" s="3">
        <v>4031</v>
      </c>
      <c r="T242" s="20">
        <f t="shared" si="3"/>
        <v>33.831341301460817</v>
      </c>
      <c r="V242" s="2" t="s">
        <v>290</v>
      </c>
    </row>
    <row r="243" spans="1:22">
      <c r="A243" s="2" t="s">
        <v>422</v>
      </c>
      <c r="B243" s="3">
        <v>4660</v>
      </c>
      <c r="C243" s="3">
        <v>4760</v>
      </c>
      <c r="D243" s="3">
        <v>4770</v>
      </c>
      <c r="E243" s="3">
        <v>4930</v>
      </c>
      <c r="F243" s="3">
        <v>5100</v>
      </c>
      <c r="G243" s="3">
        <v>5200</v>
      </c>
      <c r="H243" s="3">
        <v>7200</v>
      </c>
      <c r="I243" s="3">
        <v>7640</v>
      </c>
      <c r="J243" s="3">
        <v>7640</v>
      </c>
      <c r="K243" s="3">
        <v>7650</v>
      </c>
      <c r="L243" s="3">
        <v>7645</v>
      </c>
      <c r="M243" s="3">
        <v>5200</v>
      </c>
      <c r="N243" s="3">
        <v>5282</v>
      </c>
      <c r="O243" s="3">
        <v>5365</v>
      </c>
      <c r="P243" s="3">
        <v>5201</v>
      </c>
      <c r="Q243" s="3">
        <v>4750</v>
      </c>
      <c r="R243" s="3">
        <v>4600</v>
      </c>
      <c r="S243" s="3">
        <v>4000</v>
      </c>
      <c r="T243" s="20">
        <f t="shared" si="3"/>
        <v>-24.271109428246874</v>
      </c>
      <c r="V243" s="2" t="s">
        <v>422</v>
      </c>
    </row>
    <row r="244" spans="1:22">
      <c r="A244" s="2" t="s">
        <v>485</v>
      </c>
      <c r="B244" s="19" t="s">
        <v>47</v>
      </c>
      <c r="C244" s="19" t="s">
        <v>47</v>
      </c>
      <c r="D244" s="19" t="s">
        <v>47</v>
      </c>
      <c r="E244" s="3">
        <v>2376</v>
      </c>
      <c r="F244" s="3">
        <v>2500</v>
      </c>
      <c r="G244" s="3">
        <v>1830</v>
      </c>
      <c r="H244" s="3">
        <v>1331</v>
      </c>
      <c r="I244" s="3">
        <v>1437</v>
      </c>
      <c r="J244" s="3">
        <v>1466</v>
      </c>
      <c r="K244" s="3">
        <v>1440</v>
      </c>
      <c r="L244" s="3">
        <v>1507</v>
      </c>
      <c r="M244" s="19">
        <v>554</v>
      </c>
      <c r="N244" s="19">
        <v>515</v>
      </c>
      <c r="O244" s="19">
        <v>531</v>
      </c>
      <c r="P244" s="3">
        <v>1208</v>
      </c>
      <c r="Q244" s="3">
        <v>2103</v>
      </c>
      <c r="R244" s="3">
        <v>2086</v>
      </c>
      <c r="S244" s="3">
        <v>3993</v>
      </c>
      <c r="T244" s="20">
        <f t="shared" si="3"/>
        <v>675.33980582524271</v>
      </c>
      <c r="V244" s="2" t="s">
        <v>485</v>
      </c>
    </row>
    <row r="245" spans="1:22">
      <c r="A245" s="2" t="s">
        <v>378</v>
      </c>
      <c r="B245" s="3">
        <v>1534</v>
      </c>
      <c r="C245" s="3">
        <v>1510</v>
      </c>
      <c r="D245" s="3">
        <v>1501</v>
      </c>
      <c r="E245" s="3">
        <v>1374</v>
      </c>
      <c r="F245" s="3">
        <v>1243</v>
      </c>
      <c r="G245" s="3">
        <v>1338</v>
      </c>
      <c r="H245" s="3">
        <v>3412</v>
      </c>
      <c r="I245" s="3">
        <v>3475</v>
      </c>
      <c r="J245" s="3">
        <v>3604</v>
      </c>
      <c r="K245" s="3">
        <v>3734</v>
      </c>
      <c r="L245" s="3">
        <v>3514</v>
      </c>
      <c r="M245" s="3">
        <v>3375</v>
      </c>
      <c r="N245" s="3">
        <v>4024</v>
      </c>
      <c r="O245" s="3">
        <v>4196</v>
      </c>
      <c r="P245" s="3">
        <v>4219</v>
      </c>
      <c r="Q245" s="3">
        <v>3839</v>
      </c>
      <c r="R245" s="3">
        <v>4030</v>
      </c>
      <c r="S245" s="3">
        <v>3988</v>
      </c>
      <c r="T245" s="20">
        <f t="shared" si="3"/>
        <v>-0.89463220675943811</v>
      </c>
      <c r="V245" s="2" t="s">
        <v>378</v>
      </c>
    </row>
    <row r="246" spans="1:22">
      <c r="A246" s="2" t="s">
        <v>129</v>
      </c>
      <c r="B246" s="3">
        <v>1779</v>
      </c>
      <c r="C246" s="3">
        <v>1814</v>
      </c>
      <c r="D246" s="3">
        <v>1788</v>
      </c>
      <c r="E246" s="3">
        <v>1775</v>
      </c>
      <c r="F246" s="3">
        <v>1746</v>
      </c>
      <c r="G246" s="3">
        <v>1684</v>
      </c>
      <c r="H246" s="3">
        <v>3222</v>
      </c>
      <c r="I246" s="3">
        <v>2836</v>
      </c>
      <c r="J246" s="3">
        <v>2881</v>
      </c>
      <c r="K246" s="3">
        <v>2635</v>
      </c>
      <c r="L246" s="3">
        <v>4018</v>
      </c>
      <c r="M246" s="3">
        <v>4394</v>
      </c>
      <c r="N246" s="3">
        <v>3866</v>
      </c>
      <c r="O246" s="3">
        <v>3760</v>
      </c>
      <c r="P246" s="3">
        <v>4073</v>
      </c>
      <c r="Q246" s="3">
        <v>4268</v>
      </c>
      <c r="R246" s="3">
        <v>4460</v>
      </c>
      <c r="S246" s="3">
        <v>3969</v>
      </c>
      <c r="T246" s="20">
        <f t="shared" si="3"/>
        <v>2.6642524573202264</v>
      </c>
      <c r="U246" s="11">
        <v>2.66</v>
      </c>
      <c r="V246" s="2" t="s">
        <v>129</v>
      </c>
    </row>
    <row r="247" spans="1:22">
      <c r="A247" s="2" t="s">
        <v>504</v>
      </c>
      <c r="B247" s="3">
        <v>3162</v>
      </c>
      <c r="C247" s="3">
        <v>3190</v>
      </c>
      <c r="D247" s="3">
        <v>3825</v>
      </c>
      <c r="E247" s="3">
        <v>3940</v>
      </c>
      <c r="F247" s="3">
        <v>5323</v>
      </c>
      <c r="G247" s="3">
        <v>5502</v>
      </c>
      <c r="H247" s="3">
        <v>2500</v>
      </c>
      <c r="I247" s="3">
        <v>2565</v>
      </c>
      <c r="J247" s="3">
        <v>2605</v>
      </c>
      <c r="K247" s="3">
        <v>2660</v>
      </c>
      <c r="L247" s="3">
        <v>2672</v>
      </c>
      <c r="M247" s="3">
        <v>2720</v>
      </c>
      <c r="N247" s="3">
        <v>2744</v>
      </c>
      <c r="O247" s="3">
        <v>2747</v>
      </c>
      <c r="P247" s="3">
        <v>2765</v>
      </c>
      <c r="Q247" s="3">
        <v>2744</v>
      </c>
      <c r="R247" s="3">
        <v>2755</v>
      </c>
      <c r="S247" s="3">
        <v>3940</v>
      </c>
      <c r="T247" s="20">
        <f t="shared" si="3"/>
        <v>43.586005830903794</v>
      </c>
      <c r="V247" s="2" t="s">
        <v>504</v>
      </c>
    </row>
    <row r="248" spans="1:22">
      <c r="A248" s="2" t="s">
        <v>317</v>
      </c>
      <c r="B248" s="3">
        <v>2444</v>
      </c>
      <c r="C248" s="3">
        <v>2200</v>
      </c>
      <c r="D248" s="3">
        <v>1945</v>
      </c>
      <c r="E248" s="3">
        <v>2004</v>
      </c>
      <c r="F248" s="3">
        <v>2015</v>
      </c>
      <c r="G248" s="3">
        <v>2034</v>
      </c>
      <c r="H248" s="3">
        <v>4966</v>
      </c>
      <c r="I248" s="3">
        <v>5006</v>
      </c>
      <c r="J248" s="3">
        <v>4971</v>
      </c>
      <c r="K248" s="3">
        <v>4981</v>
      </c>
      <c r="L248" s="3">
        <v>4662</v>
      </c>
      <c r="M248" s="3">
        <v>4602</v>
      </c>
      <c r="N248" s="3">
        <v>3810</v>
      </c>
      <c r="O248" s="3">
        <v>3621</v>
      </c>
      <c r="P248" s="3">
        <v>3509</v>
      </c>
      <c r="Q248" s="3">
        <v>3420</v>
      </c>
      <c r="R248" s="3">
        <v>3741</v>
      </c>
      <c r="S248" s="3">
        <v>3928</v>
      </c>
      <c r="T248" s="20">
        <f t="shared" si="3"/>
        <v>3.0971128608923815</v>
      </c>
      <c r="V248" s="2" t="s">
        <v>317</v>
      </c>
    </row>
    <row r="249" spans="1:22">
      <c r="A249" s="2" t="s">
        <v>204</v>
      </c>
      <c r="B249" s="3">
        <v>1607</v>
      </c>
      <c r="C249" s="3">
        <v>1630</v>
      </c>
      <c r="D249" s="3">
        <v>1653</v>
      </c>
      <c r="E249" s="3">
        <v>1676</v>
      </c>
      <c r="F249" s="3">
        <v>1700</v>
      </c>
      <c r="G249" s="3">
        <v>1875</v>
      </c>
      <c r="H249" s="3">
        <v>1166</v>
      </c>
      <c r="I249" s="3">
        <v>1165</v>
      </c>
      <c r="J249" s="3">
        <v>1167</v>
      </c>
      <c r="K249" s="3">
        <v>1079</v>
      </c>
      <c r="L249" s="3">
        <v>1146</v>
      </c>
      <c r="M249" s="3">
        <v>1594</v>
      </c>
      <c r="N249" s="3">
        <v>1679</v>
      </c>
      <c r="O249" s="3">
        <v>1708</v>
      </c>
      <c r="P249" s="3">
        <v>1779</v>
      </c>
      <c r="Q249" s="3">
        <v>1864</v>
      </c>
      <c r="R249" s="3">
        <v>1901</v>
      </c>
      <c r="S249" s="3">
        <v>3917</v>
      </c>
      <c r="T249" s="20">
        <f t="shared" si="3"/>
        <v>133.29362715902323</v>
      </c>
      <c r="V249" s="2" t="s">
        <v>204</v>
      </c>
    </row>
    <row r="250" spans="1:22">
      <c r="A250" s="2" t="s">
        <v>86</v>
      </c>
      <c r="B250" s="19" t="s">
        <v>47</v>
      </c>
      <c r="C250" s="19" t="s">
        <v>47</v>
      </c>
      <c r="D250" s="19" t="s">
        <v>47</v>
      </c>
      <c r="E250" s="19">
        <v>909</v>
      </c>
      <c r="F250" s="19">
        <v>920</v>
      </c>
      <c r="G250" s="3">
        <v>1011</v>
      </c>
      <c r="H250" s="3">
        <v>1435</v>
      </c>
      <c r="I250" s="3">
        <v>1550</v>
      </c>
      <c r="J250" s="3">
        <v>1582</v>
      </c>
      <c r="K250" s="3">
        <v>1687</v>
      </c>
      <c r="L250" s="3">
        <v>1876</v>
      </c>
      <c r="M250" s="3">
        <v>3249</v>
      </c>
      <c r="N250" s="3">
        <v>3286</v>
      </c>
      <c r="O250" s="3">
        <v>3345</v>
      </c>
      <c r="P250" s="3">
        <v>2932</v>
      </c>
      <c r="Q250" s="3">
        <v>3333</v>
      </c>
      <c r="R250" s="3">
        <v>3872</v>
      </c>
      <c r="S250" s="3">
        <v>3915</v>
      </c>
      <c r="T250" s="20">
        <f t="shared" si="3"/>
        <v>19.141813755325622</v>
      </c>
      <c r="U250" s="11">
        <v>19.14</v>
      </c>
      <c r="V250" s="2" t="s">
        <v>86</v>
      </c>
    </row>
    <row r="251" spans="1:22">
      <c r="A251" s="2" t="s">
        <v>119</v>
      </c>
      <c r="B251" s="3">
        <v>5255</v>
      </c>
      <c r="C251" s="3">
        <v>5267</v>
      </c>
      <c r="D251" s="3">
        <v>5268</v>
      </c>
      <c r="E251" s="3">
        <v>5355</v>
      </c>
      <c r="F251" s="3">
        <v>5296</v>
      </c>
      <c r="G251" s="3">
        <v>5541</v>
      </c>
      <c r="H251" s="3">
        <v>1360</v>
      </c>
      <c r="I251" s="19">
        <v>137</v>
      </c>
      <c r="J251" s="19">
        <v>136</v>
      </c>
      <c r="K251" s="19">
        <v>137</v>
      </c>
      <c r="L251" s="19">
        <v>137</v>
      </c>
      <c r="M251" s="3">
        <v>4267</v>
      </c>
      <c r="N251" s="3">
        <v>4269</v>
      </c>
      <c r="O251" s="3">
        <v>4038</v>
      </c>
      <c r="P251" s="3">
        <v>3998</v>
      </c>
      <c r="Q251" s="3">
        <v>4011</v>
      </c>
      <c r="R251" s="3">
        <v>3895</v>
      </c>
      <c r="S251" s="3">
        <v>3904</v>
      </c>
      <c r="T251" s="20">
        <f t="shared" si="3"/>
        <v>-8.5500117123448067</v>
      </c>
      <c r="U251" s="11">
        <v>-8.5500000000000007</v>
      </c>
      <c r="V251" s="2" t="s">
        <v>119</v>
      </c>
    </row>
    <row r="252" spans="1:22">
      <c r="A252" s="2" t="s">
        <v>213</v>
      </c>
      <c r="B252" s="3">
        <v>9723</v>
      </c>
      <c r="C252" s="3">
        <v>9986</v>
      </c>
      <c r="D252" s="3">
        <v>9356</v>
      </c>
      <c r="E252" s="3">
        <v>9545</v>
      </c>
      <c r="F252" s="3">
        <v>9831</v>
      </c>
      <c r="G252" s="3">
        <v>8853</v>
      </c>
      <c r="H252" s="3">
        <v>9090</v>
      </c>
      <c r="I252" s="3">
        <v>6681</v>
      </c>
      <c r="J252" s="3">
        <v>5600</v>
      </c>
      <c r="K252" s="3">
        <v>5330</v>
      </c>
      <c r="L252" s="3">
        <v>5450</v>
      </c>
      <c r="M252" s="3">
        <v>6750</v>
      </c>
      <c r="N252" s="3">
        <v>6550</v>
      </c>
      <c r="O252" s="3">
        <v>5832</v>
      </c>
      <c r="P252" s="3">
        <v>6048</v>
      </c>
      <c r="Q252" s="3">
        <v>5060</v>
      </c>
      <c r="R252" s="3">
        <v>4051</v>
      </c>
      <c r="S252" s="3">
        <v>3848</v>
      </c>
      <c r="T252" s="20">
        <f t="shared" si="3"/>
        <v>-41.251908396946568</v>
      </c>
      <c r="V252" s="2" t="s">
        <v>213</v>
      </c>
    </row>
    <row r="253" spans="1:22">
      <c r="A253" s="2" t="s">
        <v>453</v>
      </c>
      <c r="B253" s="19" t="s">
        <v>47</v>
      </c>
      <c r="C253" s="19" t="s">
        <v>47</v>
      </c>
      <c r="D253" s="19" t="s">
        <v>47</v>
      </c>
      <c r="E253" s="19" t="s">
        <v>47</v>
      </c>
      <c r="F253" s="19" t="s">
        <v>47</v>
      </c>
      <c r="G253" s="19" t="s">
        <v>47</v>
      </c>
      <c r="H253" s="19" t="s">
        <v>47</v>
      </c>
      <c r="I253" s="3">
        <v>1519</v>
      </c>
      <c r="J253" s="3">
        <v>1519</v>
      </c>
      <c r="K253" s="3">
        <v>1520</v>
      </c>
      <c r="L253" s="3">
        <v>1520</v>
      </c>
      <c r="M253" s="3">
        <v>1520</v>
      </c>
      <c r="N253" s="3">
        <v>2231</v>
      </c>
      <c r="O253" s="3">
        <v>2250</v>
      </c>
      <c r="P253" s="3">
        <v>2866</v>
      </c>
      <c r="Q253" s="3">
        <v>2600</v>
      </c>
      <c r="R253" s="3">
        <v>2800</v>
      </c>
      <c r="S253" s="3">
        <v>3800</v>
      </c>
      <c r="T253" s="20">
        <f t="shared" si="3"/>
        <v>70.327207530255492</v>
      </c>
      <c r="V253" s="2" t="s">
        <v>453</v>
      </c>
    </row>
    <row r="254" spans="1:22">
      <c r="A254" s="2" t="s">
        <v>513</v>
      </c>
      <c r="B254" s="19" t="s">
        <v>47</v>
      </c>
      <c r="C254" s="19" t="s">
        <v>47</v>
      </c>
      <c r="D254" s="19" t="s">
        <v>47</v>
      </c>
      <c r="E254" s="3">
        <v>2600</v>
      </c>
      <c r="F254" s="3">
        <v>2730</v>
      </c>
      <c r="G254" s="3">
        <v>2850</v>
      </c>
      <c r="H254" s="3">
        <v>3000</v>
      </c>
      <c r="I254" s="3">
        <v>2990</v>
      </c>
      <c r="J254" s="3">
        <v>2990</v>
      </c>
      <c r="K254" s="3">
        <v>2995</v>
      </c>
      <c r="L254" s="3">
        <v>2992</v>
      </c>
      <c r="M254" s="3">
        <v>2990</v>
      </c>
      <c r="N254" s="3">
        <v>3022</v>
      </c>
      <c r="O254" s="3">
        <v>3049</v>
      </c>
      <c r="P254" s="3">
        <v>2970</v>
      </c>
      <c r="Q254" s="3">
        <v>2200</v>
      </c>
      <c r="R254" s="3">
        <v>2500</v>
      </c>
      <c r="S254" s="3">
        <v>3800</v>
      </c>
      <c r="T254" s="20">
        <f t="shared" si="3"/>
        <v>25.744540039708809</v>
      </c>
      <c r="V254" s="2" t="s">
        <v>513</v>
      </c>
    </row>
    <row r="255" spans="1:22">
      <c r="A255" s="2" t="s">
        <v>187</v>
      </c>
      <c r="B255" s="3">
        <v>1656</v>
      </c>
      <c r="C255" s="3">
        <v>1750</v>
      </c>
      <c r="D255" s="3">
        <v>1831</v>
      </c>
      <c r="E255" s="3">
        <v>1863</v>
      </c>
      <c r="F255" s="3">
        <v>1999</v>
      </c>
      <c r="G255" s="3">
        <v>1861</v>
      </c>
      <c r="H255" s="3">
        <v>1400</v>
      </c>
      <c r="I255" s="3">
        <v>1400</v>
      </c>
      <c r="J255" s="3">
        <v>1409</v>
      </c>
      <c r="K255" s="3">
        <v>1471</v>
      </c>
      <c r="L255" s="3">
        <v>1624</v>
      </c>
      <c r="M255" s="3">
        <v>1713</v>
      </c>
      <c r="N255" s="3">
        <v>1862</v>
      </c>
      <c r="O255" s="3">
        <v>1915</v>
      </c>
      <c r="P255" s="3">
        <v>2085</v>
      </c>
      <c r="Q255" s="3">
        <v>2364</v>
      </c>
      <c r="R255" s="3">
        <v>2507</v>
      </c>
      <c r="S255" s="3">
        <v>3775</v>
      </c>
      <c r="T255" s="20">
        <f t="shared" si="3"/>
        <v>102.73899033297531</v>
      </c>
      <c r="V255" s="2" t="s">
        <v>187</v>
      </c>
    </row>
    <row r="256" spans="1:22">
      <c r="A256" s="2" t="s">
        <v>323</v>
      </c>
      <c r="B256" s="19" t="s">
        <v>47</v>
      </c>
      <c r="C256" s="19" t="s">
        <v>47</v>
      </c>
      <c r="D256" s="19" t="s">
        <v>47</v>
      </c>
      <c r="E256" s="19" t="s">
        <v>47</v>
      </c>
      <c r="F256" s="19" t="s">
        <v>47</v>
      </c>
      <c r="G256" s="19" t="s">
        <v>47</v>
      </c>
      <c r="H256" s="19" t="s">
        <v>47</v>
      </c>
      <c r="I256" s="19" t="s">
        <v>47</v>
      </c>
      <c r="J256" s="19" t="s">
        <v>47</v>
      </c>
      <c r="K256" s="19" t="s">
        <v>47</v>
      </c>
      <c r="L256" s="19" t="s">
        <v>47</v>
      </c>
      <c r="M256" s="3">
        <v>2637</v>
      </c>
      <c r="N256" s="3">
        <v>2905</v>
      </c>
      <c r="O256" s="3">
        <v>2665</v>
      </c>
      <c r="P256" s="3">
        <v>2264</v>
      </c>
      <c r="Q256" s="3">
        <v>2895</v>
      </c>
      <c r="R256" s="3">
        <v>3566</v>
      </c>
      <c r="S256" s="3">
        <v>3775</v>
      </c>
      <c r="T256" s="20">
        <f t="shared" si="3"/>
        <v>29.948364888123933</v>
      </c>
      <c r="V256" s="2" t="s">
        <v>323</v>
      </c>
    </row>
    <row r="257" spans="1:22">
      <c r="A257" s="2" t="s">
        <v>75</v>
      </c>
      <c r="B257" s="3">
        <v>3712</v>
      </c>
      <c r="C257" s="3">
        <v>3782</v>
      </c>
      <c r="D257" s="3">
        <v>3947</v>
      </c>
      <c r="E257" s="3">
        <v>2257</v>
      </c>
      <c r="F257" s="3">
        <v>2277</v>
      </c>
      <c r="G257" s="3">
        <v>2450</v>
      </c>
      <c r="H257" s="3">
        <v>2204</v>
      </c>
      <c r="I257" s="3">
        <v>2205</v>
      </c>
      <c r="J257" s="3">
        <v>2174</v>
      </c>
      <c r="K257" s="3">
        <v>2197</v>
      </c>
      <c r="L257" s="3">
        <v>2016</v>
      </c>
      <c r="M257" s="3">
        <v>1890</v>
      </c>
      <c r="N257" s="3">
        <v>2048</v>
      </c>
      <c r="O257" s="3">
        <v>2126</v>
      </c>
      <c r="P257" s="3">
        <v>2111</v>
      </c>
      <c r="Q257" s="3">
        <v>2174</v>
      </c>
      <c r="R257" s="3">
        <v>2282</v>
      </c>
      <c r="S257" s="3">
        <v>3758</v>
      </c>
      <c r="T257" s="20">
        <f t="shared" si="3"/>
        <v>83.49609375</v>
      </c>
      <c r="U257" s="11">
        <v>83.5</v>
      </c>
      <c r="V257" s="2" t="s">
        <v>75</v>
      </c>
    </row>
    <row r="258" spans="1:22">
      <c r="A258" s="2" t="s">
        <v>140</v>
      </c>
      <c r="B258" s="19" t="s">
        <v>47</v>
      </c>
      <c r="C258" s="19" t="s">
        <v>47</v>
      </c>
      <c r="D258" s="19" t="s">
        <v>47</v>
      </c>
      <c r="E258" s="19" t="s">
        <v>47</v>
      </c>
      <c r="F258" s="19" t="s">
        <v>47</v>
      </c>
      <c r="G258" s="19" t="s">
        <v>47</v>
      </c>
      <c r="H258" s="19" t="s">
        <v>47</v>
      </c>
      <c r="I258" s="3">
        <v>7966</v>
      </c>
      <c r="J258" s="3">
        <v>2872</v>
      </c>
      <c r="K258" s="3">
        <v>2842</v>
      </c>
      <c r="L258" s="3">
        <v>2661</v>
      </c>
      <c r="M258" s="3">
        <v>2930</v>
      </c>
      <c r="N258" s="3">
        <v>3456</v>
      </c>
      <c r="O258" s="3">
        <v>3756</v>
      </c>
      <c r="P258" s="3">
        <v>3549</v>
      </c>
      <c r="Q258" s="3">
        <v>3216</v>
      </c>
      <c r="R258" s="3">
        <v>2894</v>
      </c>
      <c r="S258" s="3">
        <v>3715</v>
      </c>
      <c r="T258" s="20">
        <f t="shared" si="3"/>
        <v>7.4942129629629539</v>
      </c>
      <c r="U258" s="11">
        <v>7.49</v>
      </c>
      <c r="V258" s="2" t="s">
        <v>140</v>
      </c>
    </row>
    <row r="259" spans="1:22">
      <c r="A259" s="2" t="s">
        <v>224</v>
      </c>
      <c r="B259" s="3">
        <v>13280</v>
      </c>
      <c r="C259" s="3">
        <v>11160</v>
      </c>
      <c r="D259" s="3">
        <v>10140</v>
      </c>
      <c r="E259" s="3">
        <v>8163</v>
      </c>
      <c r="F259" s="3">
        <v>3833</v>
      </c>
      <c r="G259" s="3">
        <v>3630</v>
      </c>
      <c r="H259" s="3">
        <v>9269</v>
      </c>
      <c r="I259" s="3">
        <v>6242</v>
      </c>
      <c r="J259" s="3">
        <v>6132</v>
      </c>
      <c r="K259" s="3">
        <v>5822</v>
      </c>
      <c r="L259" s="3">
        <v>5554</v>
      </c>
      <c r="M259" s="3">
        <v>5320</v>
      </c>
      <c r="N259" s="3">
        <v>4894</v>
      </c>
      <c r="O259" s="3">
        <v>5214</v>
      </c>
      <c r="P259" s="3">
        <v>4921</v>
      </c>
      <c r="Q259" s="3">
        <v>4306</v>
      </c>
      <c r="R259" s="3">
        <v>4101</v>
      </c>
      <c r="S259" s="3">
        <v>3691</v>
      </c>
      <c r="T259" s="20">
        <f t="shared" si="3"/>
        <v>-24.58111973845525</v>
      </c>
      <c r="V259" s="2" t="s">
        <v>224</v>
      </c>
    </row>
    <row r="260" spans="1:22">
      <c r="A260" s="2" t="s">
        <v>259</v>
      </c>
      <c r="B260" s="3">
        <v>1723</v>
      </c>
      <c r="C260" s="3">
        <v>1500</v>
      </c>
      <c r="D260" s="3">
        <v>1425</v>
      </c>
      <c r="E260" s="3">
        <v>1525</v>
      </c>
      <c r="F260" s="3">
        <v>1485</v>
      </c>
      <c r="G260" s="3">
        <v>4906</v>
      </c>
      <c r="H260" s="3">
        <v>2357</v>
      </c>
      <c r="I260" s="3">
        <v>3904</v>
      </c>
      <c r="J260" s="3">
        <v>3828</v>
      </c>
      <c r="K260" s="3">
        <v>3535</v>
      </c>
      <c r="L260" s="3">
        <v>3351</v>
      </c>
      <c r="M260" s="3">
        <v>3296</v>
      </c>
      <c r="N260" s="3">
        <v>2850</v>
      </c>
      <c r="O260" s="3">
        <v>3366</v>
      </c>
      <c r="P260" s="3">
        <v>3534</v>
      </c>
      <c r="Q260" s="3">
        <v>3616</v>
      </c>
      <c r="R260" s="3">
        <v>3689</v>
      </c>
      <c r="S260" s="3">
        <v>3689</v>
      </c>
      <c r="T260" s="20">
        <f t="shared" si="3"/>
        <v>29.438596491228065</v>
      </c>
      <c r="V260" s="2" t="s">
        <v>259</v>
      </c>
    </row>
    <row r="261" spans="1:22">
      <c r="A261" s="2" t="s">
        <v>404</v>
      </c>
      <c r="B261" s="3">
        <v>1880</v>
      </c>
      <c r="C261" s="3">
        <v>1908</v>
      </c>
      <c r="D261" s="3">
        <v>1570</v>
      </c>
      <c r="E261" s="3">
        <v>1450</v>
      </c>
      <c r="F261" s="3">
        <v>1512</v>
      </c>
      <c r="G261" s="3">
        <v>1990</v>
      </c>
      <c r="H261" s="3">
        <v>2382</v>
      </c>
      <c r="I261" s="3">
        <v>2710</v>
      </c>
      <c r="J261" s="3">
        <v>2470</v>
      </c>
      <c r="K261" s="3">
        <v>2168</v>
      </c>
      <c r="L261" s="3">
        <v>2544</v>
      </c>
      <c r="M261" s="3">
        <v>3147</v>
      </c>
      <c r="N261" s="3">
        <v>3273</v>
      </c>
      <c r="O261" s="3">
        <v>3589</v>
      </c>
      <c r="P261" s="3">
        <v>3823</v>
      </c>
      <c r="Q261" s="3">
        <v>3579</v>
      </c>
      <c r="R261" s="3">
        <v>3893</v>
      </c>
      <c r="S261" s="3">
        <v>3677</v>
      </c>
      <c r="T261" s="20">
        <f t="shared" ref="T261:T324" si="4">((S261/N261)-1)*100</f>
        <v>12.343415826458903</v>
      </c>
      <c r="V261" s="2" t="s">
        <v>404</v>
      </c>
    </row>
    <row r="262" spans="1:22">
      <c r="A262" s="2" t="s">
        <v>180</v>
      </c>
      <c r="B262" s="19" t="s">
        <v>47</v>
      </c>
      <c r="C262" s="19" t="s">
        <v>47</v>
      </c>
      <c r="D262" s="19" t="s">
        <v>47</v>
      </c>
      <c r="E262" s="19" t="s">
        <v>47</v>
      </c>
      <c r="F262" s="19" t="s">
        <v>47</v>
      </c>
      <c r="G262" s="19" t="s">
        <v>47</v>
      </c>
      <c r="H262" s="19" t="s">
        <v>47</v>
      </c>
      <c r="I262" s="3">
        <v>1000</v>
      </c>
      <c r="J262" s="3">
        <v>1800</v>
      </c>
      <c r="K262" s="3">
        <v>1450</v>
      </c>
      <c r="L262" s="3">
        <v>1735</v>
      </c>
      <c r="M262" s="3">
        <v>1970</v>
      </c>
      <c r="N262" s="3">
        <v>1900</v>
      </c>
      <c r="O262" s="3">
        <v>2113</v>
      </c>
      <c r="P262" s="3">
        <v>2700</v>
      </c>
      <c r="Q262" s="3">
        <v>2180</v>
      </c>
      <c r="R262" s="3">
        <v>1846</v>
      </c>
      <c r="S262" s="3">
        <v>3659</v>
      </c>
      <c r="T262" s="20">
        <f t="shared" si="4"/>
        <v>92.578947368421055</v>
      </c>
      <c r="V262" s="2" t="s">
        <v>180</v>
      </c>
    </row>
    <row r="263" spans="1:22">
      <c r="A263" s="2" t="s">
        <v>239</v>
      </c>
      <c r="B263" s="3">
        <v>1001</v>
      </c>
      <c r="C263" s="19">
        <v>971</v>
      </c>
      <c r="D263" s="19">
        <v>988</v>
      </c>
      <c r="E263" s="3">
        <v>1011</v>
      </c>
      <c r="F263" s="3">
        <v>1029</v>
      </c>
      <c r="G263" s="3">
        <v>1275</v>
      </c>
      <c r="H263" s="3">
        <v>1513</v>
      </c>
      <c r="I263" s="3">
        <v>1611</v>
      </c>
      <c r="J263" s="3">
        <v>1655</v>
      </c>
      <c r="K263" s="3">
        <v>1666</v>
      </c>
      <c r="L263" s="3">
        <v>1620</v>
      </c>
      <c r="M263" s="3">
        <v>1800</v>
      </c>
      <c r="N263" s="3">
        <v>1860</v>
      </c>
      <c r="O263" s="3">
        <v>2122</v>
      </c>
      <c r="P263" s="3">
        <v>2105</v>
      </c>
      <c r="Q263" s="3">
        <v>2066</v>
      </c>
      <c r="R263" s="3">
        <v>2107</v>
      </c>
      <c r="S263" s="3">
        <v>3610</v>
      </c>
      <c r="T263" s="20">
        <f t="shared" si="4"/>
        <v>94.086021505376351</v>
      </c>
      <c r="V263" s="2" t="s">
        <v>239</v>
      </c>
    </row>
    <row r="264" spans="1:22">
      <c r="A264" s="2" t="s">
        <v>205</v>
      </c>
      <c r="B264" s="19" t="s">
        <v>47</v>
      </c>
      <c r="C264" s="19" t="s">
        <v>47</v>
      </c>
      <c r="D264" s="19" t="s">
        <v>47</v>
      </c>
      <c r="E264" s="19" t="s">
        <v>47</v>
      </c>
      <c r="F264" s="19" t="s">
        <v>47</v>
      </c>
      <c r="G264" s="19" t="s">
        <v>47</v>
      </c>
      <c r="H264" s="19" t="s">
        <v>47</v>
      </c>
      <c r="I264" s="3">
        <v>2300</v>
      </c>
      <c r="J264" s="3">
        <v>5130</v>
      </c>
      <c r="K264" s="3">
        <v>2494</v>
      </c>
      <c r="L264" s="3">
        <v>2494</v>
      </c>
      <c r="M264" s="3">
        <v>2000</v>
      </c>
      <c r="N264" s="3">
        <v>2548</v>
      </c>
      <c r="O264" s="3">
        <v>2300</v>
      </c>
      <c r="P264" s="3">
        <v>2880</v>
      </c>
      <c r="Q264" s="3">
        <v>2933</v>
      </c>
      <c r="R264" s="3">
        <v>3500</v>
      </c>
      <c r="S264" s="3">
        <v>3560</v>
      </c>
      <c r="T264" s="20">
        <f t="shared" si="4"/>
        <v>39.717425431711149</v>
      </c>
      <c r="V264" s="2" t="s">
        <v>205</v>
      </c>
    </row>
    <row r="265" spans="1:22">
      <c r="A265" s="2" t="s">
        <v>350</v>
      </c>
      <c r="B265" s="3">
        <v>5013</v>
      </c>
      <c r="C265" s="3">
        <v>4762</v>
      </c>
      <c r="D265" s="3">
        <v>4779</v>
      </c>
      <c r="E265" s="3">
        <v>4730</v>
      </c>
      <c r="F265" s="3">
        <v>4739</v>
      </c>
      <c r="G265" s="3">
        <v>5497</v>
      </c>
      <c r="H265" s="3">
        <v>4715</v>
      </c>
      <c r="I265" s="3">
        <v>4479</v>
      </c>
      <c r="J265" s="3">
        <v>4423</v>
      </c>
      <c r="K265" s="3">
        <v>4364</v>
      </c>
      <c r="L265" s="3">
        <v>3971</v>
      </c>
      <c r="M265" s="3">
        <v>3791</v>
      </c>
      <c r="N265" s="3">
        <v>4208</v>
      </c>
      <c r="O265" s="3">
        <v>4236</v>
      </c>
      <c r="P265" s="3">
        <v>4850</v>
      </c>
      <c r="Q265" s="3">
        <v>3848</v>
      </c>
      <c r="R265" s="3">
        <v>2848</v>
      </c>
      <c r="S265" s="3">
        <v>3489</v>
      </c>
      <c r="T265" s="20">
        <f t="shared" si="4"/>
        <v>-17.086501901140682</v>
      </c>
      <c r="V265" s="2" t="s">
        <v>350</v>
      </c>
    </row>
    <row r="266" spans="1:22">
      <c r="A266" s="2" t="s">
        <v>406</v>
      </c>
      <c r="B266" s="3">
        <v>6411</v>
      </c>
      <c r="C266" s="3">
        <v>6289</v>
      </c>
      <c r="D266" s="3">
        <v>6551</v>
      </c>
      <c r="E266" s="3">
        <v>3745</v>
      </c>
      <c r="F266" s="3">
        <v>4141</v>
      </c>
      <c r="G266" s="3">
        <v>3593</v>
      </c>
      <c r="H266" s="3">
        <v>3179</v>
      </c>
      <c r="I266" s="3">
        <v>3018</v>
      </c>
      <c r="J266" s="3">
        <v>3047</v>
      </c>
      <c r="K266" s="3">
        <v>2984</v>
      </c>
      <c r="L266" s="3">
        <v>2902</v>
      </c>
      <c r="M266" s="3">
        <v>3139</v>
      </c>
      <c r="N266" s="3">
        <v>3198</v>
      </c>
      <c r="O266" s="3">
        <v>3325</v>
      </c>
      <c r="P266" s="3">
        <v>3639</v>
      </c>
      <c r="Q266" s="3">
        <v>4105</v>
      </c>
      <c r="R266" s="3">
        <v>3829</v>
      </c>
      <c r="S266" s="3">
        <v>3481</v>
      </c>
      <c r="T266" s="20">
        <f t="shared" si="4"/>
        <v>8.8492808005003134</v>
      </c>
      <c r="V266" s="2" t="s">
        <v>406</v>
      </c>
    </row>
    <row r="267" spans="1:22">
      <c r="A267" s="2" t="s">
        <v>308</v>
      </c>
      <c r="B267" s="3">
        <v>4120</v>
      </c>
      <c r="C267" s="3">
        <v>4141</v>
      </c>
      <c r="D267" s="3">
        <v>4091</v>
      </c>
      <c r="E267" s="3">
        <v>3641</v>
      </c>
      <c r="F267" s="3">
        <v>3391</v>
      </c>
      <c r="G267" s="3">
        <v>3322</v>
      </c>
      <c r="H267" s="3">
        <v>3312</v>
      </c>
      <c r="I267" s="3">
        <v>3600</v>
      </c>
      <c r="J267" s="3">
        <v>3400</v>
      </c>
      <c r="K267" s="3">
        <v>3479</v>
      </c>
      <c r="L267" s="3">
        <v>3668</v>
      </c>
      <c r="M267" s="3">
        <v>1452</v>
      </c>
      <c r="N267" s="3">
        <v>1720</v>
      </c>
      <c r="O267" s="3">
        <v>1924</v>
      </c>
      <c r="P267" s="3">
        <v>2280</v>
      </c>
      <c r="Q267" s="3">
        <v>3215</v>
      </c>
      <c r="R267" s="3">
        <v>3176</v>
      </c>
      <c r="S267" s="3">
        <v>3465</v>
      </c>
      <c r="T267" s="20">
        <f t="shared" si="4"/>
        <v>101.45348837209301</v>
      </c>
      <c r="V267" s="2" t="s">
        <v>308</v>
      </c>
    </row>
    <row r="268" spans="1:22">
      <c r="A268" s="2" t="s">
        <v>370</v>
      </c>
      <c r="B268" s="3">
        <v>1671</v>
      </c>
      <c r="C268" s="3">
        <v>1710</v>
      </c>
      <c r="D268" s="3">
        <v>1784</v>
      </c>
      <c r="E268" s="3">
        <v>1796</v>
      </c>
      <c r="F268" s="3">
        <v>1805</v>
      </c>
      <c r="G268" s="3">
        <v>1865</v>
      </c>
      <c r="H268" s="3">
        <v>2204</v>
      </c>
      <c r="I268" s="3">
        <v>2450</v>
      </c>
      <c r="J268" s="3">
        <v>2333</v>
      </c>
      <c r="K268" s="3">
        <v>2346</v>
      </c>
      <c r="L268" s="3">
        <v>2385</v>
      </c>
      <c r="M268" s="3">
        <v>2677</v>
      </c>
      <c r="N268" s="3">
        <v>2780</v>
      </c>
      <c r="O268" s="3">
        <v>2979</v>
      </c>
      <c r="P268" s="3">
        <v>2925</v>
      </c>
      <c r="Q268" s="3">
        <v>2946</v>
      </c>
      <c r="R268" s="3">
        <v>2975</v>
      </c>
      <c r="S268" s="3">
        <v>3420</v>
      </c>
      <c r="T268" s="20">
        <f t="shared" si="4"/>
        <v>23.021582733812942</v>
      </c>
      <c r="V268" s="2" t="s">
        <v>370</v>
      </c>
    </row>
    <row r="269" spans="1:22">
      <c r="A269" s="2" t="s">
        <v>487</v>
      </c>
      <c r="B269" s="3">
        <v>1979</v>
      </c>
      <c r="C269" s="3">
        <v>1898</v>
      </c>
      <c r="D269" s="3">
        <v>2217</v>
      </c>
      <c r="E269" s="3">
        <v>1962</v>
      </c>
      <c r="F269" s="3">
        <v>2060</v>
      </c>
      <c r="G269" s="3">
        <v>2163</v>
      </c>
      <c r="H269" s="3">
        <v>2680</v>
      </c>
      <c r="I269" s="3">
        <v>2659</v>
      </c>
      <c r="J269" s="3">
        <v>2655</v>
      </c>
      <c r="K269" s="3">
        <v>2693</v>
      </c>
      <c r="L269" s="3">
        <v>2702</v>
      </c>
      <c r="M269" s="3">
        <v>2714</v>
      </c>
      <c r="N269" s="3">
        <v>2704</v>
      </c>
      <c r="O269" s="3">
        <v>2717</v>
      </c>
      <c r="P269" s="3">
        <v>2740</v>
      </c>
      <c r="Q269" s="3">
        <v>3286</v>
      </c>
      <c r="R269" s="3">
        <v>3352</v>
      </c>
      <c r="S269" s="3">
        <v>3369</v>
      </c>
      <c r="T269" s="20">
        <f t="shared" si="4"/>
        <v>24.593195266272193</v>
      </c>
      <c r="V269" s="2" t="s">
        <v>487</v>
      </c>
    </row>
    <row r="270" spans="1:22">
      <c r="A270" s="2" t="s">
        <v>249</v>
      </c>
      <c r="B270" s="19" t="s">
        <v>47</v>
      </c>
      <c r="C270" s="19" t="s">
        <v>47</v>
      </c>
      <c r="D270" s="19" t="s">
        <v>47</v>
      </c>
      <c r="E270" s="3">
        <v>3420</v>
      </c>
      <c r="F270" s="3">
        <v>3435</v>
      </c>
      <c r="G270" s="3">
        <v>3393</v>
      </c>
      <c r="H270" s="3">
        <v>2685</v>
      </c>
      <c r="I270" s="3">
        <v>2396</v>
      </c>
      <c r="J270" s="3">
        <v>2470</v>
      </c>
      <c r="K270" s="3">
        <v>2456</v>
      </c>
      <c r="L270" s="3">
        <v>2511</v>
      </c>
      <c r="M270" s="3">
        <v>3080</v>
      </c>
      <c r="N270" s="3">
        <v>3125</v>
      </c>
      <c r="O270" s="3">
        <v>2920</v>
      </c>
      <c r="P270" s="3">
        <v>2874</v>
      </c>
      <c r="Q270" s="3">
        <v>2976</v>
      </c>
      <c r="R270" s="3">
        <v>3035</v>
      </c>
      <c r="S270" s="3">
        <v>3296</v>
      </c>
      <c r="T270" s="20">
        <f t="shared" si="4"/>
        <v>5.4720000000000102</v>
      </c>
      <c r="V270" s="2" t="s">
        <v>249</v>
      </c>
    </row>
    <row r="271" spans="1:22">
      <c r="A271" s="2" t="s">
        <v>365</v>
      </c>
      <c r="B271" s="3">
        <v>5254</v>
      </c>
      <c r="C271" s="3">
        <v>5169</v>
      </c>
      <c r="D271" s="3">
        <v>5033</v>
      </c>
      <c r="E271" s="3">
        <v>4768</v>
      </c>
      <c r="F271" s="3">
        <v>5320</v>
      </c>
      <c r="G271" s="3">
        <v>5350</v>
      </c>
      <c r="H271" s="3">
        <v>4191</v>
      </c>
      <c r="I271" s="3">
        <v>3365</v>
      </c>
      <c r="J271" s="3">
        <v>2845</v>
      </c>
      <c r="K271" s="3">
        <v>2762</v>
      </c>
      <c r="L271" s="3">
        <v>2630</v>
      </c>
      <c r="M271" s="3">
        <v>2672</v>
      </c>
      <c r="N271" s="3">
        <v>2812</v>
      </c>
      <c r="O271" s="3">
        <v>2911</v>
      </c>
      <c r="P271" s="3">
        <v>3199</v>
      </c>
      <c r="Q271" s="3">
        <v>3380</v>
      </c>
      <c r="R271" s="3">
        <v>3336</v>
      </c>
      <c r="S271" s="3">
        <v>3293</v>
      </c>
      <c r="T271" s="20">
        <f t="shared" si="4"/>
        <v>17.105263157894733</v>
      </c>
      <c r="V271" s="2" t="s">
        <v>365</v>
      </c>
    </row>
    <row r="272" spans="1:22">
      <c r="A272" s="2" t="s">
        <v>359</v>
      </c>
      <c r="B272" s="3">
        <v>3650</v>
      </c>
      <c r="C272" s="3">
        <v>3265</v>
      </c>
      <c r="D272" s="3">
        <v>3076</v>
      </c>
      <c r="E272" s="3">
        <v>4650</v>
      </c>
      <c r="F272" s="3">
        <v>4590</v>
      </c>
      <c r="G272" s="3">
        <v>4855</v>
      </c>
      <c r="H272" s="3">
        <v>2986</v>
      </c>
      <c r="I272" s="3">
        <v>2983</v>
      </c>
      <c r="J272" s="3">
        <v>2116</v>
      </c>
      <c r="K272" s="3">
        <v>2329</v>
      </c>
      <c r="L272" s="3">
        <v>2273</v>
      </c>
      <c r="M272" s="3">
        <v>2463</v>
      </c>
      <c r="N272" s="3">
        <v>2079</v>
      </c>
      <c r="O272" s="3">
        <v>2278</v>
      </c>
      <c r="P272" s="3">
        <v>2765</v>
      </c>
      <c r="Q272" s="3">
        <v>3081</v>
      </c>
      <c r="R272" s="3">
        <v>3360</v>
      </c>
      <c r="S272" s="3">
        <v>3290</v>
      </c>
      <c r="T272" s="20">
        <f t="shared" si="4"/>
        <v>58.249158249158242</v>
      </c>
      <c r="V272" s="2" t="s">
        <v>359</v>
      </c>
    </row>
    <row r="273" spans="1:22">
      <c r="A273" s="2" t="s">
        <v>291</v>
      </c>
      <c r="B273" s="3">
        <v>1145</v>
      </c>
      <c r="C273" s="3">
        <v>1179</v>
      </c>
      <c r="D273" s="3">
        <v>1184</v>
      </c>
      <c r="E273" s="3">
        <v>1206</v>
      </c>
      <c r="F273" s="3">
        <v>1221</v>
      </c>
      <c r="G273" s="3">
        <v>1270</v>
      </c>
      <c r="H273" s="3">
        <v>1543</v>
      </c>
      <c r="I273" s="3">
        <v>1606</v>
      </c>
      <c r="J273" s="3">
        <v>1585</v>
      </c>
      <c r="K273" s="3">
        <v>1606</v>
      </c>
      <c r="L273" s="3">
        <v>1650</v>
      </c>
      <c r="M273" s="3">
        <v>2925</v>
      </c>
      <c r="N273" s="3">
        <v>3249</v>
      </c>
      <c r="O273" s="3">
        <v>3248</v>
      </c>
      <c r="P273" s="3">
        <v>3270</v>
      </c>
      <c r="Q273" s="3">
        <v>3205</v>
      </c>
      <c r="R273" s="3">
        <v>3237</v>
      </c>
      <c r="S273" s="3">
        <v>3289</v>
      </c>
      <c r="T273" s="20">
        <f t="shared" si="4"/>
        <v>1.2311480455524881</v>
      </c>
      <c r="V273" s="2" t="s">
        <v>291</v>
      </c>
    </row>
    <row r="274" spans="1:22">
      <c r="A274" s="2" t="s">
        <v>303</v>
      </c>
      <c r="B274" s="3">
        <v>7688</v>
      </c>
      <c r="C274" s="3">
        <v>7345</v>
      </c>
      <c r="D274" s="3">
        <v>7396</v>
      </c>
      <c r="E274" s="3">
        <v>4427</v>
      </c>
      <c r="F274" s="3">
        <v>4987</v>
      </c>
      <c r="G274" s="3">
        <v>5385</v>
      </c>
      <c r="H274" s="3">
        <v>2912</v>
      </c>
      <c r="I274" s="3">
        <v>2900</v>
      </c>
      <c r="J274" s="3">
        <v>2996</v>
      </c>
      <c r="K274" s="3">
        <v>3069</v>
      </c>
      <c r="L274" s="3">
        <v>3159</v>
      </c>
      <c r="M274" s="3">
        <v>3309</v>
      </c>
      <c r="N274" s="3">
        <v>3312</v>
      </c>
      <c r="O274" s="3">
        <v>3428</v>
      </c>
      <c r="P274" s="3">
        <v>3484</v>
      </c>
      <c r="Q274" s="3">
        <v>3600</v>
      </c>
      <c r="R274" s="3">
        <v>3636</v>
      </c>
      <c r="S274" s="3">
        <v>3218</v>
      </c>
      <c r="T274" s="20">
        <f t="shared" si="4"/>
        <v>-2.838164251207731</v>
      </c>
      <c r="V274" s="2" t="s">
        <v>303</v>
      </c>
    </row>
    <row r="275" spans="1:22">
      <c r="A275" s="2" t="s">
        <v>481</v>
      </c>
      <c r="B275" s="3">
        <v>1646</v>
      </c>
      <c r="C275" s="3">
        <v>1694</v>
      </c>
      <c r="D275" s="3">
        <v>1988</v>
      </c>
      <c r="E275" s="3">
        <v>2280</v>
      </c>
      <c r="F275" s="3">
        <v>2288</v>
      </c>
      <c r="G275" s="3">
        <v>2334</v>
      </c>
      <c r="H275" s="3">
        <v>3643</v>
      </c>
      <c r="I275" s="3">
        <v>3650</v>
      </c>
      <c r="J275" s="3">
        <v>3524</v>
      </c>
      <c r="K275" s="3">
        <v>3560</v>
      </c>
      <c r="L275" s="3">
        <v>3738</v>
      </c>
      <c r="M275" s="3">
        <v>3058</v>
      </c>
      <c r="N275" s="3">
        <v>3329</v>
      </c>
      <c r="O275" s="3">
        <v>3464</v>
      </c>
      <c r="P275" s="3">
        <v>3587</v>
      </c>
      <c r="Q275" s="3">
        <v>3275</v>
      </c>
      <c r="R275" s="3">
        <v>3210</v>
      </c>
      <c r="S275" s="3">
        <v>3202</v>
      </c>
      <c r="T275" s="20">
        <f t="shared" si="4"/>
        <v>-3.814959447281463</v>
      </c>
      <c r="V275" s="2" t="s">
        <v>481</v>
      </c>
    </row>
    <row r="276" spans="1:22">
      <c r="A276" s="2" t="s">
        <v>434</v>
      </c>
      <c r="B276" s="3">
        <v>3054</v>
      </c>
      <c r="C276" s="3">
        <v>3008</v>
      </c>
      <c r="D276" s="3">
        <v>3114</v>
      </c>
      <c r="E276" s="3">
        <v>2731</v>
      </c>
      <c r="F276" s="3">
        <v>2672</v>
      </c>
      <c r="G276" s="3">
        <v>2507</v>
      </c>
      <c r="H276" s="3">
        <v>3734</v>
      </c>
      <c r="I276" s="3">
        <v>3377</v>
      </c>
      <c r="J276" s="3">
        <v>3365</v>
      </c>
      <c r="K276" s="3">
        <v>3309</v>
      </c>
      <c r="L276" s="3">
        <v>3622</v>
      </c>
      <c r="M276" s="3">
        <v>5341</v>
      </c>
      <c r="N276" s="3">
        <v>5350</v>
      </c>
      <c r="O276" s="3">
        <v>5194</v>
      </c>
      <c r="P276" s="3">
        <v>5088</v>
      </c>
      <c r="Q276" s="3">
        <v>3605</v>
      </c>
      <c r="R276" s="3">
        <v>3304</v>
      </c>
      <c r="S276" s="3">
        <v>3200</v>
      </c>
      <c r="T276" s="20">
        <f t="shared" si="4"/>
        <v>-40.186915887850475</v>
      </c>
      <c r="V276" s="2" t="s">
        <v>434</v>
      </c>
    </row>
    <row r="277" spans="1:22">
      <c r="A277" s="2" t="s">
        <v>482</v>
      </c>
      <c r="B277" s="3">
        <v>6995</v>
      </c>
      <c r="C277" s="3">
        <v>6367</v>
      </c>
      <c r="D277" s="3">
        <v>6366</v>
      </c>
      <c r="E277" s="3">
        <v>6284</v>
      </c>
      <c r="F277" s="3">
        <v>5387</v>
      </c>
      <c r="G277" s="3">
        <v>4818</v>
      </c>
      <c r="H277" s="3">
        <v>4770</v>
      </c>
      <c r="I277" s="3">
        <v>4190</v>
      </c>
      <c r="J277" s="3">
        <v>4500</v>
      </c>
      <c r="K277" s="3">
        <v>4500</v>
      </c>
      <c r="L277" s="3">
        <v>4500</v>
      </c>
      <c r="M277" s="3">
        <v>4500</v>
      </c>
      <c r="N277" s="3">
        <v>1570</v>
      </c>
      <c r="O277" s="3">
        <v>4291</v>
      </c>
      <c r="P277" s="3">
        <v>4291</v>
      </c>
      <c r="Q277" s="3">
        <v>1320</v>
      </c>
      <c r="R277" s="3">
        <v>1320</v>
      </c>
      <c r="S277" s="3">
        <v>3180</v>
      </c>
      <c r="T277" s="20">
        <f t="shared" si="4"/>
        <v>102.54777070063695</v>
      </c>
      <c r="V277" s="2" t="s">
        <v>482</v>
      </c>
    </row>
    <row r="278" spans="1:22">
      <c r="A278" s="2" t="s">
        <v>22</v>
      </c>
      <c r="B278" s="3">
        <v>19939</v>
      </c>
      <c r="C278" s="3">
        <v>6200</v>
      </c>
      <c r="D278" s="3">
        <v>4750</v>
      </c>
      <c r="E278" s="3">
        <v>3500</v>
      </c>
      <c r="F278" s="3">
        <v>3920</v>
      </c>
      <c r="G278" s="3">
        <v>13612</v>
      </c>
      <c r="H278" s="3">
        <v>8004</v>
      </c>
      <c r="I278" s="3">
        <v>9604</v>
      </c>
      <c r="J278" s="3">
        <v>9885</v>
      </c>
      <c r="K278" s="3">
        <v>9982</v>
      </c>
      <c r="L278" s="3">
        <v>9683</v>
      </c>
      <c r="M278" s="3">
        <v>8918</v>
      </c>
      <c r="N278" s="3">
        <v>9513</v>
      </c>
      <c r="O278" s="3">
        <v>8942</v>
      </c>
      <c r="P278" s="3">
        <v>8984</v>
      </c>
      <c r="Q278" s="3">
        <v>8943</v>
      </c>
      <c r="R278" s="3">
        <v>8962</v>
      </c>
      <c r="S278" s="3">
        <v>3158</v>
      </c>
      <c r="T278" s="20">
        <f t="shared" si="4"/>
        <v>-66.803321770209195</v>
      </c>
      <c r="V278" s="2" t="s">
        <v>22</v>
      </c>
    </row>
    <row r="279" spans="1:22">
      <c r="A279" s="2" t="s">
        <v>322</v>
      </c>
      <c r="B279" s="19" t="s">
        <v>47</v>
      </c>
      <c r="C279" s="19" t="s">
        <v>47</v>
      </c>
      <c r="D279" s="19" t="s">
        <v>47</v>
      </c>
      <c r="E279" s="19">
        <v>410</v>
      </c>
      <c r="F279" s="19">
        <v>146</v>
      </c>
      <c r="G279" s="19">
        <v>172</v>
      </c>
      <c r="H279" s="3">
        <v>1131</v>
      </c>
      <c r="I279" s="3">
        <v>1360</v>
      </c>
      <c r="J279" s="19">
        <v>962</v>
      </c>
      <c r="K279" s="19">
        <v>896</v>
      </c>
      <c r="L279" s="3">
        <v>1102</v>
      </c>
      <c r="M279" s="3">
        <v>1755</v>
      </c>
      <c r="N279" s="3">
        <v>1760</v>
      </c>
      <c r="O279" s="3">
        <v>1806</v>
      </c>
      <c r="P279" s="3">
        <v>2030</v>
      </c>
      <c r="Q279" s="3">
        <v>2661</v>
      </c>
      <c r="R279" s="3">
        <v>2934</v>
      </c>
      <c r="S279" s="3">
        <v>3140</v>
      </c>
      <c r="T279" s="20">
        <f t="shared" si="4"/>
        <v>78.409090909090921</v>
      </c>
      <c r="V279" s="2" t="s">
        <v>322</v>
      </c>
    </row>
    <row r="280" spans="1:22">
      <c r="A280" s="2" t="s">
        <v>369</v>
      </c>
      <c r="B280" s="3">
        <v>1396</v>
      </c>
      <c r="C280" s="3">
        <v>1458</v>
      </c>
      <c r="D280" s="3">
        <v>1520</v>
      </c>
      <c r="E280" s="3">
        <v>2446</v>
      </c>
      <c r="F280" s="3">
        <v>1546</v>
      </c>
      <c r="G280" s="3">
        <v>1978</v>
      </c>
      <c r="H280" s="3">
        <v>2903</v>
      </c>
      <c r="I280" s="3">
        <v>2940</v>
      </c>
      <c r="J280" s="3">
        <v>1806</v>
      </c>
      <c r="K280" s="3">
        <v>2044</v>
      </c>
      <c r="L280" s="3">
        <v>2467</v>
      </c>
      <c r="M280" s="3">
        <v>2162</v>
      </c>
      <c r="N280" s="3">
        <v>2020</v>
      </c>
      <c r="O280" s="3">
        <v>2467</v>
      </c>
      <c r="P280" s="3">
        <v>2030</v>
      </c>
      <c r="Q280" s="3">
        <v>2624</v>
      </c>
      <c r="R280" s="3">
        <v>2977</v>
      </c>
      <c r="S280" s="3">
        <v>3130</v>
      </c>
      <c r="T280" s="20">
        <f t="shared" si="4"/>
        <v>54.950495049504951</v>
      </c>
      <c r="V280" s="2" t="s">
        <v>369</v>
      </c>
    </row>
    <row r="281" spans="1:22">
      <c r="A281" s="2" t="s">
        <v>255</v>
      </c>
      <c r="B281" s="3">
        <v>1341</v>
      </c>
      <c r="C281" s="3">
        <v>1379</v>
      </c>
      <c r="D281" s="3">
        <v>1418</v>
      </c>
      <c r="E281" s="3">
        <v>1478</v>
      </c>
      <c r="F281" s="3">
        <v>1438</v>
      </c>
      <c r="G281" s="3">
        <v>1838</v>
      </c>
      <c r="H281" s="3">
        <v>2198</v>
      </c>
      <c r="I281" s="3">
        <v>2211</v>
      </c>
      <c r="J281" s="3">
        <v>2161</v>
      </c>
      <c r="K281" s="3">
        <v>2087</v>
      </c>
      <c r="L281" s="3">
        <v>2195</v>
      </c>
      <c r="M281" s="3">
        <v>2139</v>
      </c>
      <c r="N281" s="3">
        <v>2226</v>
      </c>
      <c r="O281" s="3">
        <v>2012</v>
      </c>
      <c r="P281" s="3">
        <v>2420</v>
      </c>
      <c r="Q281" s="3">
        <v>2840</v>
      </c>
      <c r="R281" s="3">
        <v>2998</v>
      </c>
      <c r="S281" s="3">
        <v>3126</v>
      </c>
      <c r="T281" s="20">
        <f t="shared" si="4"/>
        <v>40.431266846361183</v>
      </c>
      <c r="V281" s="2" t="s">
        <v>255</v>
      </c>
    </row>
    <row r="282" spans="1:22">
      <c r="A282" s="2" t="s">
        <v>100</v>
      </c>
      <c r="B282" s="3">
        <v>3788</v>
      </c>
      <c r="C282" s="3">
        <v>3394</v>
      </c>
      <c r="D282" s="3">
        <v>3886</v>
      </c>
      <c r="E282" s="3">
        <v>3439</v>
      </c>
      <c r="F282" s="3">
        <v>3468</v>
      </c>
      <c r="G282" s="3">
        <v>3496</v>
      </c>
      <c r="H282" s="3">
        <v>1985</v>
      </c>
      <c r="I282" s="3">
        <v>2056</v>
      </c>
      <c r="J282" s="3">
        <v>2192</v>
      </c>
      <c r="K282" s="3">
        <v>2017</v>
      </c>
      <c r="L282" s="3">
        <v>2116</v>
      </c>
      <c r="M282" s="3">
        <v>2329</v>
      </c>
      <c r="N282" s="3">
        <v>2679</v>
      </c>
      <c r="O282" s="3">
        <v>2864</v>
      </c>
      <c r="P282" s="3">
        <v>3079</v>
      </c>
      <c r="Q282" s="3">
        <v>3150</v>
      </c>
      <c r="R282" s="3">
        <v>3101</v>
      </c>
      <c r="S282" s="3">
        <v>3119</v>
      </c>
      <c r="T282" s="20">
        <f t="shared" si="4"/>
        <v>16.424038820455401</v>
      </c>
      <c r="U282" s="11">
        <v>16.420000000000002</v>
      </c>
      <c r="V282" s="2" t="s">
        <v>100</v>
      </c>
    </row>
    <row r="283" spans="1:22">
      <c r="A283" s="2" t="s">
        <v>349</v>
      </c>
      <c r="B283" s="3">
        <v>1352</v>
      </c>
      <c r="C283" s="3">
        <v>1405</v>
      </c>
      <c r="D283" s="3">
        <v>1438</v>
      </c>
      <c r="E283" s="3">
        <v>1120</v>
      </c>
      <c r="F283" s="3">
        <v>1140</v>
      </c>
      <c r="G283" s="3">
        <v>1368</v>
      </c>
      <c r="H283" s="3">
        <v>2025</v>
      </c>
      <c r="I283" s="3">
        <v>2276</v>
      </c>
      <c r="J283" s="3">
        <v>2199</v>
      </c>
      <c r="K283" s="3">
        <v>2777</v>
      </c>
      <c r="L283" s="3">
        <v>2926</v>
      </c>
      <c r="M283" s="3">
        <v>2935</v>
      </c>
      <c r="N283" s="3">
        <v>2895</v>
      </c>
      <c r="O283" s="3">
        <v>2620</v>
      </c>
      <c r="P283" s="3">
        <v>2812</v>
      </c>
      <c r="Q283" s="3">
        <v>3303</v>
      </c>
      <c r="R283" s="3">
        <v>3560</v>
      </c>
      <c r="S283" s="3">
        <v>3105</v>
      </c>
      <c r="T283" s="20">
        <f t="shared" si="4"/>
        <v>7.2538860103626979</v>
      </c>
      <c r="V283" s="2" t="s">
        <v>349</v>
      </c>
    </row>
    <row r="284" spans="1:22">
      <c r="A284" s="2" t="s">
        <v>101</v>
      </c>
      <c r="B284" s="19" t="s">
        <v>47</v>
      </c>
      <c r="C284" s="19" t="s">
        <v>47</v>
      </c>
      <c r="D284" s="19" t="s">
        <v>47</v>
      </c>
      <c r="E284" s="19" t="s">
        <v>47</v>
      </c>
      <c r="F284" s="19" t="s">
        <v>47</v>
      </c>
      <c r="G284" s="19" t="s">
        <v>47</v>
      </c>
      <c r="H284" s="19" t="s">
        <v>47</v>
      </c>
      <c r="I284" s="19" t="s">
        <v>47</v>
      </c>
      <c r="J284" s="19" t="s">
        <v>47</v>
      </c>
      <c r="K284" s="19" t="s">
        <v>47</v>
      </c>
      <c r="L284" s="19" t="s">
        <v>47</v>
      </c>
      <c r="M284" s="3">
        <v>4000</v>
      </c>
      <c r="N284" s="3">
        <v>3600</v>
      </c>
      <c r="O284" s="3">
        <v>3000</v>
      </c>
      <c r="P284" s="3">
        <v>3300</v>
      </c>
      <c r="Q284" s="3">
        <v>3500</v>
      </c>
      <c r="R284" s="3">
        <v>2960</v>
      </c>
      <c r="S284" s="3">
        <v>3100</v>
      </c>
      <c r="T284" s="20">
        <f t="shared" si="4"/>
        <v>-13.888888888888884</v>
      </c>
      <c r="U284" s="11">
        <v>-13.89</v>
      </c>
      <c r="V284" s="2" t="s">
        <v>101</v>
      </c>
    </row>
    <row r="285" spans="1:22">
      <c r="A285" s="2" t="s">
        <v>21</v>
      </c>
      <c r="B285" s="3">
        <v>3756</v>
      </c>
      <c r="C285" s="3">
        <v>4010</v>
      </c>
      <c r="D285" s="3">
        <v>4150</v>
      </c>
      <c r="E285" s="3">
        <v>4199</v>
      </c>
      <c r="F285" s="3">
        <v>4040</v>
      </c>
      <c r="G285" s="3">
        <v>4271</v>
      </c>
      <c r="H285" s="3">
        <v>2550</v>
      </c>
      <c r="I285" s="3">
        <v>4053</v>
      </c>
      <c r="J285" s="3">
        <v>3962</v>
      </c>
      <c r="K285" s="3">
        <v>3987</v>
      </c>
      <c r="L285" s="3">
        <v>3791</v>
      </c>
      <c r="M285" s="3">
        <v>3943</v>
      </c>
      <c r="N285" s="3">
        <v>3959</v>
      </c>
      <c r="O285" s="3">
        <v>3372</v>
      </c>
      <c r="P285" s="3">
        <v>3177</v>
      </c>
      <c r="Q285" s="3">
        <v>3175</v>
      </c>
      <c r="R285" s="3">
        <v>3024</v>
      </c>
      <c r="S285" s="3">
        <v>3020</v>
      </c>
      <c r="T285" s="20">
        <f t="shared" si="4"/>
        <v>-23.718110633998478</v>
      </c>
      <c r="V285" s="2" t="s">
        <v>21</v>
      </c>
    </row>
    <row r="286" spans="1:22">
      <c r="A286" s="2" t="s">
        <v>427</v>
      </c>
      <c r="B286" s="3">
        <v>1900</v>
      </c>
      <c r="C286" s="3">
        <v>1817</v>
      </c>
      <c r="D286" s="3">
        <v>2300</v>
      </c>
      <c r="E286" s="3">
        <v>2420</v>
      </c>
      <c r="F286" s="3">
        <v>2480</v>
      </c>
      <c r="G286" s="3">
        <v>2530</v>
      </c>
      <c r="H286" s="3">
        <v>1722</v>
      </c>
      <c r="I286" s="3">
        <v>1931</v>
      </c>
      <c r="J286" s="3">
        <v>1578</v>
      </c>
      <c r="K286" s="3">
        <v>1473</v>
      </c>
      <c r="L286" s="3">
        <v>1462</v>
      </c>
      <c r="M286" s="3">
        <v>2097</v>
      </c>
      <c r="N286" s="3">
        <v>2179</v>
      </c>
      <c r="O286" s="3">
        <v>2266</v>
      </c>
      <c r="P286" s="3">
        <v>2315</v>
      </c>
      <c r="Q286" s="3">
        <v>3082</v>
      </c>
      <c r="R286" s="3">
        <v>3146</v>
      </c>
      <c r="S286" s="3">
        <v>3011</v>
      </c>
      <c r="T286" s="20">
        <f t="shared" si="4"/>
        <v>38.182652592932541</v>
      </c>
      <c r="V286" s="2" t="s">
        <v>427</v>
      </c>
    </row>
    <row r="287" spans="1:22">
      <c r="A287" s="2" t="s">
        <v>360</v>
      </c>
      <c r="B287" s="19">
        <v>594</v>
      </c>
      <c r="C287" s="19">
        <v>530</v>
      </c>
      <c r="D287" s="19">
        <v>448</v>
      </c>
      <c r="E287" s="19">
        <v>540</v>
      </c>
      <c r="F287" s="19">
        <v>697</v>
      </c>
      <c r="G287" s="19">
        <v>719</v>
      </c>
      <c r="H287" s="19">
        <v>99</v>
      </c>
      <c r="I287" s="3">
        <v>1104</v>
      </c>
      <c r="J287" s="3">
        <v>1185</v>
      </c>
      <c r="K287" s="3">
        <v>1239</v>
      </c>
      <c r="L287" s="3">
        <v>1409</v>
      </c>
      <c r="M287" s="3">
        <v>1447</v>
      </c>
      <c r="N287" s="3">
        <v>1636</v>
      </c>
      <c r="O287" s="3">
        <v>1346</v>
      </c>
      <c r="P287" s="3">
        <v>2288</v>
      </c>
      <c r="Q287" s="3">
        <v>2818</v>
      </c>
      <c r="R287" s="3">
        <v>3066</v>
      </c>
      <c r="S287" s="3">
        <v>3003</v>
      </c>
      <c r="T287" s="20">
        <f t="shared" si="4"/>
        <v>83.557457212713928</v>
      </c>
      <c r="V287" s="2" t="s">
        <v>360</v>
      </c>
    </row>
    <row r="288" spans="1:22">
      <c r="A288" s="2" t="s">
        <v>377</v>
      </c>
      <c r="B288" s="19" t="s">
        <v>47</v>
      </c>
      <c r="C288" s="19" t="s">
        <v>47</v>
      </c>
      <c r="D288" s="19" t="s">
        <v>47</v>
      </c>
      <c r="E288" s="19" t="s">
        <v>47</v>
      </c>
      <c r="F288" s="19" t="s">
        <v>47</v>
      </c>
      <c r="G288" s="19" t="s">
        <v>47</v>
      </c>
      <c r="H288" s="19" t="s">
        <v>47</v>
      </c>
      <c r="I288" s="19" t="s">
        <v>47</v>
      </c>
      <c r="J288" s="19" t="s">
        <v>47</v>
      </c>
      <c r="K288" s="19" t="s">
        <v>47</v>
      </c>
      <c r="L288" s="19" t="s">
        <v>47</v>
      </c>
      <c r="M288" s="3">
        <v>2600</v>
      </c>
      <c r="N288" s="3">
        <v>3048</v>
      </c>
      <c r="O288" s="3">
        <v>3089</v>
      </c>
      <c r="P288" s="3">
        <v>2690</v>
      </c>
      <c r="Q288" s="3">
        <v>2500</v>
      </c>
      <c r="R288" s="3">
        <v>2200</v>
      </c>
      <c r="S288" s="3">
        <v>3000</v>
      </c>
      <c r="T288" s="20">
        <f t="shared" si="4"/>
        <v>-1.5748031496062964</v>
      </c>
      <c r="V288" s="2" t="s">
        <v>377</v>
      </c>
    </row>
    <row r="289" spans="1:22">
      <c r="A289" s="2" t="s">
        <v>97</v>
      </c>
      <c r="B289" s="19" t="s">
        <v>47</v>
      </c>
      <c r="C289" s="19" t="s">
        <v>47</v>
      </c>
      <c r="D289" s="19" t="s">
        <v>47</v>
      </c>
      <c r="E289" s="3">
        <v>1576</v>
      </c>
      <c r="F289" s="3">
        <v>1581</v>
      </c>
      <c r="G289" s="3">
        <v>1872</v>
      </c>
      <c r="H289" s="3">
        <v>1475</v>
      </c>
      <c r="I289" s="3">
        <v>1495</v>
      </c>
      <c r="J289" s="3">
        <v>1470</v>
      </c>
      <c r="K289" s="3">
        <v>1617</v>
      </c>
      <c r="L289" s="3">
        <v>2890</v>
      </c>
      <c r="M289" s="3">
        <v>2885</v>
      </c>
      <c r="N289" s="3">
        <v>3996</v>
      </c>
      <c r="O289" s="3">
        <v>3090</v>
      </c>
      <c r="P289" s="3">
        <v>2810</v>
      </c>
      <c r="Q289" s="3">
        <v>3500</v>
      </c>
      <c r="R289" s="3">
        <v>4000</v>
      </c>
      <c r="S289" s="3">
        <v>3000</v>
      </c>
      <c r="T289" s="20">
        <f t="shared" si="4"/>
        <v>-24.92492492492493</v>
      </c>
      <c r="U289" s="11">
        <v>-24.92</v>
      </c>
      <c r="V289" s="2" t="s">
        <v>97</v>
      </c>
    </row>
    <row r="290" spans="1:22">
      <c r="A290" s="2" t="s">
        <v>267</v>
      </c>
      <c r="B290" s="3">
        <v>22293</v>
      </c>
      <c r="C290" s="3">
        <v>21178</v>
      </c>
      <c r="D290" s="3">
        <v>19060</v>
      </c>
      <c r="E290" s="3">
        <v>13931</v>
      </c>
      <c r="F290" s="3">
        <v>14150</v>
      </c>
      <c r="G290" s="3">
        <v>15175</v>
      </c>
      <c r="H290" s="3">
        <v>15000</v>
      </c>
      <c r="I290" s="3">
        <v>11000</v>
      </c>
      <c r="J290" s="3">
        <v>9600</v>
      </c>
      <c r="K290" s="3">
        <v>9632</v>
      </c>
      <c r="L290" s="3">
        <v>10000</v>
      </c>
      <c r="M290" s="3">
        <v>2446</v>
      </c>
      <c r="N290" s="3">
        <v>2036</v>
      </c>
      <c r="O290" s="3">
        <v>2560</v>
      </c>
      <c r="P290" s="3">
        <v>2472</v>
      </c>
      <c r="Q290" s="3">
        <v>2380</v>
      </c>
      <c r="R290" s="3">
        <v>2289</v>
      </c>
      <c r="S290" s="3">
        <v>2982</v>
      </c>
      <c r="T290" s="20">
        <f t="shared" si="4"/>
        <v>46.463654223968561</v>
      </c>
      <c r="V290" s="2" t="s">
        <v>267</v>
      </c>
    </row>
    <row r="291" spans="1:22">
      <c r="A291" s="2" t="s">
        <v>89</v>
      </c>
      <c r="B291" s="3">
        <v>5945</v>
      </c>
      <c r="C291" s="3">
        <v>6439</v>
      </c>
      <c r="D291" s="3">
        <v>6580</v>
      </c>
      <c r="E291" s="3">
        <v>4165</v>
      </c>
      <c r="F291" s="3">
        <v>4280</v>
      </c>
      <c r="G291" s="3">
        <v>2428</v>
      </c>
      <c r="H291" s="3">
        <v>4960</v>
      </c>
      <c r="I291" s="3">
        <v>3039</v>
      </c>
      <c r="J291" s="3">
        <v>4050</v>
      </c>
      <c r="K291" s="3">
        <v>3800</v>
      </c>
      <c r="L291" s="3">
        <v>3850</v>
      </c>
      <c r="M291" s="3">
        <v>3424</v>
      </c>
      <c r="N291" s="3">
        <v>5993</v>
      </c>
      <c r="O291" s="3">
        <v>4541</v>
      </c>
      <c r="P291" s="3">
        <v>5638</v>
      </c>
      <c r="Q291" s="3">
        <v>6279</v>
      </c>
      <c r="R291" s="3">
        <v>5234</v>
      </c>
      <c r="S291" s="3">
        <v>2978</v>
      </c>
      <c r="T291" s="20">
        <f t="shared" si="4"/>
        <v>-50.308693475721675</v>
      </c>
      <c r="U291" s="11">
        <v>-50.31</v>
      </c>
      <c r="V291" s="2" t="s">
        <v>89</v>
      </c>
    </row>
    <row r="292" spans="1:22">
      <c r="A292" s="2" t="s">
        <v>132</v>
      </c>
      <c r="B292" s="19" t="s">
        <v>47</v>
      </c>
      <c r="C292" s="19" t="s">
        <v>47</v>
      </c>
      <c r="D292" s="19" t="s">
        <v>47</v>
      </c>
      <c r="E292" s="3">
        <v>1175</v>
      </c>
      <c r="F292" s="3">
        <v>1158</v>
      </c>
      <c r="G292" s="3">
        <v>1261</v>
      </c>
      <c r="H292" s="3">
        <v>1800</v>
      </c>
      <c r="I292" s="3">
        <v>1460</v>
      </c>
      <c r="J292" s="3">
        <v>1180</v>
      </c>
      <c r="K292" s="3">
        <v>1415</v>
      </c>
      <c r="L292" s="3">
        <v>1585</v>
      </c>
      <c r="M292" s="3">
        <v>1836</v>
      </c>
      <c r="N292" s="3">
        <v>2074</v>
      </c>
      <c r="O292" s="3">
        <v>2080</v>
      </c>
      <c r="P292" s="3">
        <v>2153</v>
      </c>
      <c r="Q292" s="3">
        <v>1725</v>
      </c>
      <c r="R292" s="3">
        <v>2054</v>
      </c>
      <c r="S292" s="3">
        <v>2972</v>
      </c>
      <c r="T292" s="20">
        <f t="shared" si="4"/>
        <v>43.297974927675995</v>
      </c>
      <c r="U292" s="11">
        <v>43.3</v>
      </c>
      <c r="V292" s="2" t="s">
        <v>132</v>
      </c>
    </row>
    <row r="293" spans="1:22" ht="21">
      <c r="A293" s="2" t="s">
        <v>398</v>
      </c>
      <c r="B293" s="3">
        <v>13758</v>
      </c>
      <c r="C293" s="3">
        <v>12429</v>
      </c>
      <c r="D293" s="3">
        <v>11955</v>
      </c>
      <c r="E293" s="3">
        <v>11354</v>
      </c>
      <c r="F293" s="3">
        <v>11050</v>
      </c>
      <c r="G293" s="3">
        <v>10940</v>
      </c>
      <c r="H293" s="3">
        <v>6400</v>
      </c>
      <c r="I293" s="3">
        <v>4790</v>
      </c>
      <c r="J293" s="3">
        <v>4650</v>
      </c>
      <c r="K293" s="3">
        <v>3800</v>
      </c>
      <c r="L293" s="3">
        <v>3810</v>
      </c>
      <c r="M293" s="3">
        <v>3376</v>
      </c>
      <c r="N293" s="3">
        <v>3950</v>
      </c>
      <c r="O293" s="3">
        <v>4338</v>
      </c>
      <c r="P293" s="3">
        <v>3688</v>
      </c>
      <c r="Q293" s="3">
        <v>3301</v>
      </c>
      <c r="R293" s="3">
        <v>2971</v>
      </c>
      <c r="S293" s="3">
        <v>2971</v>
      </c>
      <c r="T293" s="20">
        <f t="shared" si="4"/>
        <v>-24.784810126582279</v>
      </c>
      <c r="V293" s="2" t="s">
        <v>398</v>
      </c>
    </row>
    <row r="294" spans="1:22">
      <c r="A294" s="2" t="s">
        <v>121</v>
      </c>
      <c r="B294" s="19" t="s">
        <v>47</v>
      </c>
      <c r="C294" s="19" t="s">
        <v>47</v>
      </c>
      <c r="D294" s="19" t="s">
        <v>47</v>
      </c>
      <c r="E294" s="3">
        <v>2789</v>
      </c>
      <c r="F294" s="3">
        <v>8238</v>
      </c>
      <c r="G294" s="3">
        <v>8417</v>
      </c>
      <c r="H294" s="3">
        <v>2069</v>
      </c>
      <c r="I294" s="3">
        <v>2188</v>
      </c>
      <c r="J294" s="3">
        <v>2201</v>
      </c>
      <c r="K294" s="3">
        <v>2336</v>
      </c>
      <c r="L294" s="3">
        <v>2394</v>
      </c>
      <c r="M294" s="3">
        <v>2773</v>
      </c>
      <c r="N294" s="3">
        <v>2817</v>
      </c>
      <c r="O294" s="3">
        <v>2875</v>
      </c>
      <c r="P294" s="3">
        <v>2864</v>
      </c>
      <c r="Q294" s="3">
        <v>2819</v>
      </c>
      <c r="R294" s="3">
        <v>2868</v>
      </c>
      <c r="S294" s="3">
        <v>2950</v>
      </c>
      <c r="T294" s="20">
        <f t="shared" si="4"/>
        <v>4.7213347532836458</v>
      </c>
      <c r="U294" s="11">
        <v>4.72</v>
      </c>
      <c r="V294" s="2" t="s">
        <v>121</v>
      </c>
    </row>
    <row r="295" spans="1:22">
      <c r="A295" s="2" t="s">
        <v>343</v>
      </c>
      <c r="B295" s="19">
        <v>364</v>
      </c>
      <c r="C295" s="19">
        <v>383</v>
      </c>
      <c r="D295" s="19">
        <v>402</v>
      </c>
      <c r="E295" s="19">
        <v>404</v>
      </c>
      <c r="F295" s="19">
        <v>354</v>
      </c>
      <c r="G295" s="19">
        <v>508</v>
      </c>
      <c r="H295" s="3">
        <v>1035</v>
      </c>
      <c r="I295" s="3">
        <v>1060</v>
      </c>
      <c r="J295" s="3">
        <v>1037</v>
      </c>
      <c r="K295" s="19">
        <v>987</v>
      </c>
      <c r="L295" s="3">
        <v>1116</v>
      </c>
      <c r="M295" s="3">
        <v>1181</v>
      </c>
      <c r="N295" s="3">
        <v>1120</v>
      </c>
      <c r="O295" s="3">
        <v>1203</v>
      </c>
      <c r="P295" s="3">
        <v>1468</v>
      </c>
      <c r="Q295" s="3">
        <v>2176</v>
      </c>
      <c r="R295" s="3">
        <v>2663</v>
      </c>
      <c r="S295" s="3">
        <v>2930</v>
      </c>
      <c r="T295" s="20">
        <f t="shared" si="4"/>
        <v>161.60714285714283</v>
      </c>
      <c r="V295" s="2" t="s">
        <v>343</v>
      </c>
    </row>
    <row r="296" spans="1:22">
      <c r="A296" s="2" t="s">
        <v>36</v>
      </c>
      <c r="B296" s="3">
        <v>2387</v>
      </c>
      <c r="C296" s="3">
        <v>2356</v>
      </c>
      <c r="D296" s="3">
        <v>2325</v>
      </c>
      <c r="E296" s="3">
        <v>2054</v>
      </c>
      <c r="F296" s="3">
        <v>2073</v>
      </c>
      <c r="G296" s="3">
        <v>2092</v>
      </c>
      <c r="H296" s="3">
        <v>2924</v>
      </c>
      <c r="I296" s="3">
        <v>2808</v>
      </c>
      <c r="J296" s="3">
        <v>2814</v>
      </c>
      <c r="K296" s="3">
        <v>2828</v>
      </c>
      <c r="L296" s="3">
        <v>2814</v>
      </c>
      <c r="M296" s="3">
        <v>2828</v>
      </c>
      <c r="N296" s="3">
        <v>3337</v>
      </c>
      <c r="O296" s="3">
        <v>3373</v>
      </c>
      <c r="P296" s="3">
        <v>3462</v>
      </c>
      <c r="Q296" s="3">
        <v>2939</v>
      </c>
      <c r="R296" s="3">
        <v>2440</v>
      </c>
      <c r="S296" s="3">
        <v>2923</v>
      </c>
      <c r="T296" s="20">
        <f t="shared" si="4"/>
        <v>-12.406353011687143</v>
      </c>
      <c r="V296" s="2" t="s">
        <v>36</v>
      </c>
    </row>
    <row r="297" spans="1:22">
      <c r="A297" s="2" t="s">
        <v>135</v>
      </c>
      <c r="B297" s="19" t="s">
        <v>47</v>
      </c>
      <c r="C297" s="19" t="s">
        <v>47</v>
      </c>
      <c r="D297" s="19" t="s">
        <v>47</v>
      </c>
      <c r="E297" s="3">
        <v>1152</v>
      </c>
      <c r="F297" s="3">
        <v>1160</v>
      </c>
      <c r="G297" s="3">
        <v>1209</v>
      </c>
      <c r="H297" s="3">
        <v>1738</v>
      </c>
      <c r="I297" s="3">
        <v>1750</v>
      </c>
      <c r="J297" s="3">
        <v>1634</v>
      </c>
      <c r="K297" s="3">
        <v>1617</v>
      </c>
      <c r="L297" s="3">
        <v>1594</v>
      </c>
      <c r="M297" s="3">
        <v>1579</v>
      </c>
      <c r="N297" s="3">
        <v>1680</v>
      </c>
      <c r="O297" s="3">
        <v>1760</v>
      </c>
      <c r="P297" s="3">
        <v>1776</v>
      </c>
      <c r="Q297" s="3">
        <v>1824</v>
      </c>
      <c r="R297" s="3">
        <v>1861</v>
      </c>
      <c r="S297" s="3">
        <v>2909</v>
      </c>
      <c r="T297" s="20">
        <f t="shared" si="4"/>
        <v>73.154761904761912</v>
      </c>
      <c r="U297" s="11">
        <v>73.150000000000006</v>
      </c>
      <c r="V297" s="2" t="s">
        <v>135</v>
      </c>
    </row>
    <row r="298" spans="1:22">
      <c r="A298" s="2" t="s">
        <v>182</v>
      </c>
      <c r="B298" s="3">
        <v>3467</v>
      </c>
      <c r="C298" s="3">
        <v>3252</v>
      </c>
      <c r="D298" s="3">
        <v>3200</v>
      </c>
      <c r="E298" s="3">
        <v>3053</v>
      </c>
      <c r="F298" s="3">
        <v>2950</v>
      </c>
      <c r="G298" s="3">
        <v>3175</v>
      </c>
      <c r="H298" s="3">
        <v>3650</v>
      </c>
      <c r="I298" s="3">
        <v>2500</v>
      </c>
      <c r="J298" s="3">
        <v>2200</v>
      </c>
      <c r="K298" s="3">
        <v>2284</v>
      </c>
      <c r="L298" s="3">
        <v>2100</v>
      </c>
      <c r="M298" s="3">
        <v>1926</v>
      </c>
      <c r="N298" s="3">
        <v>1910</v>
      </c>
      <c r="O298" s="3">
        <v>2100</v>
      </c>
      <c r="P298" s="3">
        <v>2300</v>
      </c>
      <c r="Q298" s="3">
        <v>3352</v>
      </c>
      <c r="R298" s="3">
        <v>2686</v>
      </c>
      <c r="S298" s="3">
        <v>2907</v>
      </c>
      <c r="T298" s="20">
        <f t="shared" si="4"/>
        <v>52.198952879581164</v>
      </c>
      <c r="V298" s="2" t="s">
        <v>182</v>
      </c>
    </row>
    <row r="299" spans="1:22">
      <c r="A299" s="2" t="s">
        <v>250</v>
      </c>
      <c r="B299" s="3">
        <v>2570</v>
      </c>
      <c r="C299" s="3">
        <v>2330</v>
      </c>
      <c r="D299" s="3">
        <v>1980</v>
      </c>
      <c r="E299" s="3">
        <v>1610</v>
      </c>
      <c r="F299" s="3">
        <v>1679</v>
      </c>
      <c r="G299" s="3">
        <v>1941</v>
      </c>
      <c r="H299" s="3">
        <v>2980</v>
      </c>
      <c r="I299" s="3">
        <v>1809</v>
      </c>
      <c r="J299" s="3">
        <v>1939</v>
      </c>
      <c r="K299" s="3">
        <v>2310</v>
      </c>
      <c r="L299" s="3">
        <v>2656</v>
      </c>
      <c r="M299" s="3">
        <v>2938</v>
      </c>
      <c r="N299" s="3">
        <v>3084</v>
      </c>
      <c r="O299" s="3">
        <v>3379</v>
      </c>
      <c r="P299" s="3">
        <v>3582</v>
      </c>
      <c r="Q299" s="3">
        <v>3392</v>
      </c>
      <c r="R299" s="3">
        <v>3173</v>
      </c>
      <c r="S299" s="3">
        <v>2907</v>
      </c>
      <c r="T299" s="20">
        <f t="shared" si="4"/>
        <v>-5.7392996108949434</v>
      </c>
      <c r="V299" s="2" t="s">
        <v>250</v>
      </c>
    </row>
    <row r="300" spans="1:22">
      <c r="A300" s="2" t="s">
        <v>423</v>
      </c>
      <c r="B300" s="3">
        <v>3995</v>
      </c>
      <c r="C300" s="3">
        <v>3195</v>
      </c>
      <c r="D300" s="3">
        <v>2585</v>
      </c>
      <c r="E300" s="3">
        <v>2812</v>
      </c>
      <c r="F300" s="3">
        <v>2843</v>
      </c>
      <c r="G300" s="3">
        <v>2738</v>
      </c>
      <c r="H300" s="3">
        <v>1195</v>
      </c>
      <c r="I300" s="3">
        <v>1219</v>
      </c>
      <c r="J300" s="3">
        <v>1225</v>
      </c>
      <c r="K300" s="3">
        <v>1201</v>
      </c>
      <c r="L300" s="3">
        <v>1193</v>
      </c>
      <c r="M300" s="3">
        <v>3388</v>
      </c>
      <c r="N300" s="3">
        <v>3591</v>
      </c>
      <c r="O300" s="3">
        <v>3483</v>
      </c>
      <c r="P300" s="3">
        <v>3455</v>
      </c>
      <c r="Q300" s="3">
        <v>3282</v>
      </c>
      <c r="R300" s="3">
        <v>3411</v>
      </c>
      <c r="S300" s="3">
        <v>2900</v>
      </c>
      <c r="T300" s="20">
        <f t="shared" si="4"/>
        <v>-19.242550821498195</v>
      </c>
      <c r="V300" s="2" t="s">
        <v>423</v>
      </c>
    </row>
    <row r="301" spans="1:22">
      <c r="A301" s="2" t="s">
        <v>376</v>
      </c>
      <c r="B301" s="3">
        <v>3120</v>
      </c>
      <c r="C301" s="3">
        <v>3248</v>
      </c>
      <c r="D301" s="3">
        <v>3552</v>
      </c>
      <c r="E301" s="3">
        <v>4650</v>
      </c>
      <c r="F301" s="3">
        <v>4900</v>
      </c>
      <c r="G301" s="3">
        <v>4942</v>
      </c>
      <c r="H301" s="3">
        <v>2341</v>
      </c>
      <c r="I301" s="3">
        <v>1418</v>
      </c>
      <c r="J301" s="3">
        <v>1448</v>
      </c>
      <c r="K301" s="3">
        <v>1463</v>
      </c>
      <c r="L301" s="3">
        <v>1499</v>
      </c>
      <c r="M301" s="3">
        <v>1491</v>
      </c>
      <c r="N301" s="3">
        <v>1506</v>
      </c>
      <c r="O301" s="3">
        <v>1535</v>
      </c>
      <c r="P301" s="3">
        <v>1596</v>
      </c>
      <c r="Q301" s="3">
        <v>1716</v>
      </c>
      <c r="R301" s="3">
        <v>1732</v>
      </c>
      <c r="S301" s="3">
        <v>2849</v>
      </c>
      <c r="T301" s="20">
        <f t="shared" si="4"/>
        <v>89.176626826029221</v>
      </c>
      <c r="V301" s="2" t="s">
        <v>376</v>
      </c>
    </row>
    <row r="302" spans="1:22">
      <c r="A302" s="2" t="s">
        <v>126</v>
      </c>
      <c r="B302" s="19" t="s">
        <v>47</v>
      </c>
      <c r="C302" s="19" t="s">
        <v>47</v>
      </c>
      <c r="D302" s="19" t="s">
        <v>47</v>
      </c>
      <c r="E302" s="19" t="s">
        <v>47</v>
      </c>
      <c r="F302" s="19" t="s">
        <v>47</v>
      </c>
      <c r="G302" s="19" t="s">
        <v>47</v>
      </c>
      <c r="H302" s="19" t="s">
        <v>47</v>
      </c>
      <c r="I302" s="19" t="s">
        <v>47</v>
      </c>
      <c r="J302" s="19" t="s">
        <v>47</v>
      </c>
      <c r="K302" s="19" t="s">
        <v>47</v>
      </c>
      <c r="L302" s="19" t="s">
        <v>47</v>
      </c>
      <c r="M302" s="19">
        <v>47</v>
      </c>
      <c r="N302" s="3">
        <v>1485</v>
      </c>
      <c r="O302" s="3">
        <v>1515</v>
      </c>
      <c r="P302" s="3">
        <v>2252</v>
      </c>
      <c r="Q302" s="3">
        <v>1616</v>
      </c>
      <c r="R302" s="3">
        <v>1719</v>
      </c>
      <c r="S302" s="3">
        <v>2827</v>
      </c>
      <c r="T302" s="20">
        <f t="shared" si="4"/>
        <v>90.370370370370367</v>
      </c>
      <c r="U302" s="11">
        <v>90.37</v>
      </c>
      <c r="V302" s="2" t="s">
        <v>126</v>
      </c>
    </row>
    <row r="303" spans="1:22">
      <c r="A303" s="2" t="s">
        <v>495</v>
      </c>
      <c r="B303" s="19" t="s">
        <v>47</v>
      </c>
      <c r="C303" s="19" t="s">
        <v>47</v>
      </c>
      <c r="D303" s="19" t="s">
        <v>47</v>
      </c>
      <c r="E303" s="19">
        <v>691</v>
      </c>
      <c r="F303" s="19">
        <v>651</v>
      </c>
      <c r="G303" s="3">
        <v>1093</v>
      </c>
      <c r="H303" s="3">
        <v>2129</v>
      </c>
      <c r="I303" s="3">
        <v>2479</v>
      </c>
      <c r="J303" s="3">
        <v>2470</v>
      </c>
      <c r="K303" s="3">
        <v>2569</v>
      </c>
      <c r="L303" s="3">
        <v>2440</v>
      </c>
      <c r="M303" s="3">
        <v>2538</v>
      </c>
      <c r="N303" s="3">
        <v>2663</v>
      </c>
      <c r="O303" s="3">
        <v>2716</v>
      </c>
      <c r="P303" s="3">
        <v>2697</v>
      </c>
      <c r="Q303" s="3">
        <v>2693</v>
      </c>
      <c r="R303" s="3">
        <v>2699</v>
      </c>
      <c r="S303" s="3">
        <v>2792</v>
      </c>
      <c r="T303" s="20">
        <f t="shared" si="4"/>
        <v>4.844160720991364</v>
      </c>
      <c r="V303" s="2" t="s">
        <v>495</v>
      </c>
    </row>
    <row r="304" spans="1:22">
      <c r="A304" s="2" t="s">
        <v>393</v>
      </c>
      <c r="B304" s="3">
        <v>2433</v>
      </c>
      <c r="C304" s="3">
        <v>2516</v>
      </c>
      <c r="D304" s="3">
        <v>2680</v>
      </c>
      <c r="E304" s="3">
        <v>2855</v>
      </c>
      <c r="F304" s="3">
        <v>4208</v>
      </c>
      <c r="G304" s="3">
        <v>4451</v>
      </c>
      <c r="H304" s="3">
        <v>1689</v>
      </c>
      <c r="I304" s="3">
        <v>1718</v>
      </c>
      <c r="J304" s="3">
        <v>1784</v>
      </c>
      <c r="K304" s="3">
        <v>1845</v>
      </c>
      <c r="L304" s="3">
        <v>2425</v>
      </c>
      <c r="M304" s="3">
        <v>2581</v>
      </c>
      <c r="N304" s="3">
        <v>2604</v>
      </c>
      <c r="O304" s="3">
        <v>2691</v>
      </c>
      <c r="P304" s="3">
        <v>2701</v>
      </c>
      <c r="Q304" s="3">
        <v>2698</v>
      </c>
      <c r="R304" s="3">
        <v>2764</v>
      </c>
      <c r="S304" s="3">
        <v>2764</v>
      </c>
      <c r="T304" s="20">
        <f t="shared" si="4"/>
        <v>6.1443932411674451</v>
      </c>
      <c r="V304" s="2" t="s">
        <v>393</v>
      </c>
    </row>
    <row r="305" spans="1:22">
      <c r="A305" s="2" t="s">
        <v>125</v>
      </c>
      <c r="B305" s="19" t="s">
        <v>47</v>
      </c>
      <c r="C305" s="19" t="s">
        <v>47</v>
      </c>
      <c r="D305" s="19" t="s">
        <v>47</v>
      </c>
      <c r="E305" s="19" t="s">
        <v>47</v>
      </c>
      <c r="F305" s="19" t="s">
        <v>47</v>
      </c>
      <c r="G305" s="19" t="s">
        <v>47</v>
      </c>
      <c r="H305" s="19" t="s">
        <v>47</v>
      </c>
      <c r="I305" s="19" t="s">
        <v>47</v>
      </c>
      <c r="J305" s="19" t="s">
        <v>47</v>
      </c>
      <c r="K305" s="19" t="s">
        <v>47</v>
      </c>
      <c r="L305" s="19" t="s">
        <v>47</v>
      </c>
      <c r="M305" s="3">
        <v>1245</v>
      </c>
      <c r="N305" s="3">
        <v>1222</v>
      </c>
      <c r="O305" s="3">
        <v>1480</v>
      </c>
      <c r="P305" s="3">
        <v>1752</v>
      </c>
      <c r="Q305" s="3">
        <v>1410</v>
      </c>
      <c r="R305" s="3">
        <v>1826</v>
      </c>
      <c r="S305" s="3">
        <v>2735</v>
      </c>
      <c r="T305" s="20">
        <f t="shared" si="4"/>
        <v>123.81342062193129</v>
      </c>
      <c r="U305" s="11">
        <v>123.81</v>
      </c>
      <c r="V305" s="2" t="s">
        <v>125</v>
      </c>
    </row>
    <row r="306" spans="1:22">
      <c r="A306" s="2" t="s">
        <v>432</v>
      </c>
      <c r="B306" s="3">
        <v>4047</v>
      </c>
      <c r="C306" s="3">
        <v>4116</v>
      </c>
      <c r="D306" s="3">
        <v>4125</v>
      </c>
      <c r="E306" s="3">
        <v>4334</v>
      </c>
      <c r="F306" s="3">
        <v>4282</v>
      </c>
      <c r="G306" s="3">
        <v>4364</v>
      </c>
      <c r="H306" s="3">
        <v>4391</v>
      </c>
      <c r="I306" s="3">
        <v>3615</v>
      </c>
      <c r="J306" s="3">
        <v>3540</v>
      </c>
      <c r="K306" s="3">
        <v>3545</v>
      </c>
      <c r="L306" s="3">
        <v>3635</v>
      </c>
      <c r="M306" s="3">
        <v>3107</v>
      </c>
      <c r="N306" s="3">
        <v>3102</v>
      </c>
      <c r="O306" s="3">
        <v>3177</v>
      </c>
      <c r="P306" s="3">
        <v>2927</v>
      </c>
      <c r="Q306" s="3">
        <v>2365</v>
      </c>
      <c r="R306" s="3">
        <v>2688</v>
      </c>
      <c r="S306" s="3">
        <v>2720</v>
      </c>
      <c r="T306" s="20">
        <f t="shared" si="4"/>
        <v>-12.314635718891044</v>
      </c>
      <c r="V306" s="2" t="s">
        <v>432</v>
      </c>
    </row>
    <row r="307" spans="1:22">
      <c r="A307" s="2" t="s">
        <v>413</v>
      </c>
      <c r="B307" s="19">
        <v>564</v>
      </c>
      <c r="C307" s="19">
        <v>560</v>
      </c>
      <c r="D307" s="19">
        <v>557</v>
      </c>
      <c r="E307" s="19">
        <v>550</v>
      </c>
      <c r="F307" s="19">
        <v>493</v>
      </c>
      <c r="G307" s="19">
        <v>490</v>
      </c>
      <c r="H307" s="19">
        <v>636</v>
      </c>
      <c r="I307" s="19">
        <v>589</v>
      </c>
      <c r="J307" s="19">
        <v>658</v>
      </c>
      <c r="K307" s="19">
        <v>636</v>
      </c>
      <c r="L307" s="3">
        <v>1260</v>
      </c>
      <c r="M307" s="3">
        <v>2434</v>
      </c>
      <c r="N307" s="3">
        <v>2132</v>
      </c>
      <c r="O307" s="3">
        <v>2832</v>
      </c>
      <c r="P307" s="3">
        <v>2465</v>
      </c>
      <c r="Q307" s="3">
        <v>3158</v>
      </c>
      <c r="R307" s="3">
        <v>3272</v>
      </c>
      <c r="S307" s="3">
        <v>2717</v>
      </c>
      <c r="T307" s="20">
        <f t="shared" si="4"/>
        <v>27.439024390243905</v>
      </c>
      <c r="V307" s="2" t="s">
        <v>413</v>
      </c>
    </row>
    <row r="308" spans="1:22">
      <c r="A308" s="2" t="s">
        <v>320</v>
      </c>
      <c r="B308" s="3">
        <v>2942</v>
      </c>
      <c r="C308" s="3">
        <v>6456</v>
      </c>
      <c r="D308" s="3">
        <v>3581</v>
      </c>
      <c r="E308" s="3">
        <v>3581</v>
      </c>
      <c r="F308" s="3">
        <v>3456</v>
      </c>
      <c r="G308" s="3">
        <v>3372</v>
      </c>
      <c r="H308" s="3">
        <v>4141</v>
      </c>
      <c r="I308" s="3">
        <v>4862</v>
      </c>
      <c r="J308" s="3">
        <v>4761</v>
      </c>
      <c r="K308" s="3">
        <v>3316</v>
      </c>
      <c r="L308" s="3">
        <v>4135</v>
      </c>
      <c r="M308" s="3">
        <v>6504</v>
      </c>
      <c r="N308" s="3">
        <v>6582</v>
      </c>
      <c r="O308" s="3">
        <v>5796</v>
      </c>
      <c r="P308" s="3">
        <v>2979</v>
      </c>
      <c r="Q308" s="3">
        <v>3024</v>
      </c>
      <c r="R308" s="3">
        <v>2988</v>
      </c>
      <c r="S308" s="3">
        <v>2704</v>
      </c>
      <c r="T308" s="20">
        <f t="shared" si="4"/>
        <v>-58.918261926466123</v>
      </c>
      <c r="V308" s="2" t="s">
        <v>320</v>
      </c>
    </row>
    <row r="309" spans="1:22">
      <c r="A309" s="2" t="s">
        <v>49</v>
      </c>
      <c r="B309" s="3">
        <v>3143</v>
      </c>
      <c r="C309" s="3">
        <v>3319</v>
      </c>
      <c r="D309" s="3">
        <v>3364</v>
      </c>
      <c r="E309" s="3">
        <v>3834</v>
      </c>
      <c r="F309" s="3">
        <v>3815</v>
      </c>
      <c r="G309" s="3">
        <v>3838</v>
      </c>
      <c r="H309" s="3">
        <v>3385</v>
      </c>
      <c r="I309" s="3">
        <v>4967</v>
      </c>
      <c r="J309" s="3">
        <v>4958</v>
      </c>
      <c r="K309" s="3">
        <v>5014</v>
      </c>
      <c r="L309" s="3">
        <v>4983</v>
      </c>
      <c r="M309" s="3">
        <v>4469</v>
      </c>
      <c r="N309" s="3">
        <v>4534</v>
      </c>
      <c r="O309" s="3">
        <v>4466</v>
      </c>
      <c r="P309" s="3">
        <v>4075</v>
      </c>
      <c r="Q309" s="3">
        <v>2842</v>
      </c>
      <c r="R309" s="3">
        <v>2991</v>
      </c>
      <c r="S309" s="3">
        <v>2701</v>
      </c>
      <c r="T309" s="20">
        <f t="shared" si="4"/>
        <v>-40.42787825319806</v>
      </c>
      <c r="U309" s="11">
        <v>-40.43</v>
      </c>
      <c r="V309" s="2" t="s">
        <v>49</v>
      </c>
    </row>
    <row r="310" spans="1:22">
      <c r="A310" s="2" t="s">
        <v>262</v>
      </c>
      <c r="B310" s="3">
        <v>4798</v>
      </c>
      <c r="C310" s="3">
        <v>5922</v>
      </c>
      <c r="D310" s="3">
        <v>7150</v>
      </c>
      <c r="E310" s="3">
        <v>3019</v>
      </c>
      <c r="F310" s="3">
        <v>3065</v>
      </c>
      <c r="G310" s="3">
        <v>3144</v>
      </c>
      <c r="H310" s="3">
        <v>6751</v>
      </c>
      <c r="I310" s="3">
        <v>3741</v>
      </c>
      <c r="J310" s="3">
        <v>3797</v>
      </c>
      <c r="K310" s="3">
        <v>3787</v>
      </c>
      <c r="L310" s="3">
        <v>3806</v>
      </c>
      <c r="M310" s="3">
        <v>4292</v>
      </c>
      <c r="N310" s="3">
        <v>4379</v>
      </c>
      <c r="O310" s="3">
        <v>3914</v>
      </c>
      <c r="P310" s="3">
        <v>3221</v>
      </c>
      <c r="Q310" s="3">
        <v>2466</v>
      </c>
      <c r="R310" s="3">
        <v>2641</v>
      </c>
      <c r="S310" s="3">
        <v>2660</v>
      </c>
      <c r="T310" s="20">
        <f t="shared" si="4"/>
        <v>-39.255537794016902</v>
      </c>
      <c r="V310" s="2" t="s">
        <v>262</v>
      </c>
    </row>
    <row r="311" spans="1:22">
      <c r="A311" s="2" t="s">
        <v>373</v>
      </c>
      <c r="B311" s="3">
        <v>10500</v>
      </c>
      <c r="C311" s="3">
        <v>3200</v>
      </c>
      <c r="D311" s="3">
        <v>1153</v>
      </c>
      <c r="E311" s="19">
        <v>997</v>
      </c>
      <c r="F311" s="3">
        <v>1157</v>
      </c>
      <c r="G311" s="3">
        <v>1746</v>
      </c>
      <c r="H311" s="3">
        <v>2794</v>
      </c>
      <c r="I311" s="3">
        <v>3452</v>
      </c>
      <c r="J311" s="3">
        <v>3846</v>
      </c>
      <c r="K311" s="3">
        <v>3999</v>
      </c>
      <c r="L311" s="3">
        <v>4079</v>
      </c>
      <c r="M311" s="3">
        <v>3790</v>
      </c>
      <c r="N311" s="3">
        <v>3669</v>
      </c>
      <c r="O311" s="3">
        <v>3448</v>
      </c>
      <c r="P311" s="3">
        <v>3334</v>
      </c>
      <c r="Q311" s="3">
        <v>3148</v>
      </c>
      <c r="R311" s="3">
        <v>3154</v>
      </c>
      <c r="S311" s="3">
        <v>2618</v>
      </c>
      <c r="T311" s="20">
        <f t="shared" si="4"/>
        <v>-28.645407467974927</v>
      </c>
      <c r="V311" s="2" t="s">
        <v>373</v>
      </c>
    </row>
    <row r="312" spans="1:22">
      <c r="A312" s="2" t="s">
        <v>156</v>
      </c>
      <c r="B312" s="19" t="s">
        <v>47</v>
      </c>
      <c r="C312" s="19" t="s">
        <v>47</v>
      </c>
      <c r="D312" s="19" t="s">
        <v>47</v>
      </c>
      <c r="E312" s="19" t="s">
        <v>47</v>
      </c>
      <c r="F312" s="19" t="s">
        <v>47</v>
      </c>
      <c r="G312" s="19" t="s">
        <v>47</v>
      </c>
      <c r="H312" s="19" t="s">
        <v>47</v>
      </c>
      <c r="I312" s="19" t="s">
        <v>47</v>
      </c>
      <c r="J312" s="19" t="s">
        <v>47</v>
      </c>
      <c r="K312" s="19" t="s">
        <v>47</v>
      </c>
      <c r="L312" s="19" t="s">
        <v>47</v>
      </c>
      <c r="M312" s="3">
        <v>1932</v>
      </c>
      <c r="N312" s="3">
        <v>2047</v>
      </c>
      <c r="O312" s="3">
        <v>2100</v>
      </c>
      <c r="P312" s="3">
        <v>2090</v>
      </c>
      <c r="Q312" s="3">
        <v>2088</v>
      </c>
      <c r="R312" s="3">
        <v>2370</v>
      </c>
      <c r="S312" s="3">
        <v>2601</v>
      </c>
      <c r="T312" s="20">
        <f t="shared" si="4"/>
        <v>27.063996091841712</v>
      </c>
      <c r="U312" s="11">
        <v>27.06</v>
      </c>
      <c r="V312" s="2" t="s">
        <v>156</v>
      </c>
    </row>
    <row r="313" spans="1:22">
      <c r="A313" s="2" t="s">
        <v>358</v>
      </c>
      <c r="B313" s="19" t="s">
        <v>47</v>
      </c>
      <c r="C313" s="19" t="s">
        <v>47</v>
      </c>
      <c r="D313" s="19" t="s">
        <v>47</v>
      </c>
      <c r="E313" s="3">
        <v>4800</v>
      </c>
      <c r="F313" s="3">
        <v>4632</v>
      </c>
      <c r="G313" s="3">
        <v>3752</v>
      </c>
      <c r="H313" s="3">
        <v>2864</v>
      </c>
      <c r="I313" s="3">
        <v>2882</v>
      </c>
      <c r="J313" s="3">
        <v>2340</v>
      </c>
      <c r="K313" s="3">
        <v>1444</v>
      </c>
      <c r="L313" s="3">
        <v>1799</v>
      </c>
      <c r="M313" s="3">
        <v>1771</v>
      </c>
      <c r="N313" s="3">
        <v>1854</v>
      </c>
      <c r="O313" s="3">
        <v>1885</v>
      </c>
      <c r="P313" s="3">
        <v>2226</v>
      </c>
      <c r="Q313" s="3">
        <v>2229</v>
      </c>
      <c r="R313" s="3">
        <v>2419</v>
      </c>
      <c r="S313" s="3">
        <v>2570</v>
      </c>
      <c r="T313" s="20">
        <f t="shared" si="4"/>
        <v>38.61920172599784</v>
      </c>
      <c r="V313" s="2" t="s">
        <v>358</v>
      </c>
    </row>
    <row r="314" spans="1:22">
      <c r="A314" s="2" t="s">
        <v>142</v>
      </c>
      <c r="B314" s="19">
        <v>593</v>
      </c>
      <c r="C314" s="19">
        <v>632</v>
      </c>
      <c r="D314" s="19">
        <v>652</v>
      </c>
      <c r="E314" s="19">
        <v>645</v>
      </c>
      <c r="F314" s="19">
        <v>634</v>
      </c>
      <c r="G314" s="19">
        <v>753</v>
      </c>
      <c r="H314" s="3">
        <v>1032</v>
      </c>
      <c r="I314" s="3">
        <v>1130</v>
      </c>
      <c r="J314" s="19">
        <v>986</v>
      </c>
      <c r="K314" s="3">
        <v>1294</v>
      </c>
      <c r="L314" s="3">
        <v>1112</v>
      </c>
      <c r="M314" s="3">
        <v>1106</v>
      </c>
      <c r="N314" s="3">
        <v>1225</v>
      </c>
      <c r="O314" s="3">
        <v>1164</v>
      </c>
      <c r="P314" s="3">
        <v>1304</v>
      </c>
      <c r="Q314" s="3">
        <v>1864</v>
      </c>
      <c r="R314" s="3">
        <v>2012</v>
      </c>
      <c r="S314" s="3">
        <v>2542</v>
      </c>
      <c r="T314" s="20">
        <f t="shared" si="4"/>
        <v>107.51020408163265</v>
      </c>
      <c r="U314" s="11">
        <v>107.51</v>
      </c>
      <c r="V314" s="2" t="s">
        <v>142</v>
      </c>
    </row>
    <row r="315" spans="1:22">
      <c r="A315" s="2" t="s">
        <v>118</v>
      </c>
      <c r="B315" s="19">
        <v>720</v>
      </c>
      <c r="C315" s="19">
        <v>754</v>
      </c>
      <c r="D315" s="3">
        <v>1169</v>
      </c>
      <c r="E315" s="3">
        <v>1340</v>
      </c>
      <c r="F315" s="3">
        <v>1884</v>
      </c>
      <c r="G315" s="3">
        <v>2008</v>
      </c>
      <c r="H315" s="3">
        <v>1578</v>
      </c>
      <c r="I315" s="3">
        <v>1590</v>
      </c>
      <c r="J315" s="3">
        <v>1665</v>
      </c>
      <c r="K315" s="3">
        <v>1796</v>
      </c>
      <c r="L315" s="3">
        <v>1852</v>
      </c>
      <c r="M315" s="3">
        <v>2927</v>
      </c>
      <c r="N315" s="3">
        <v>2680</v>
      </c>
      <c r="O315" s="3">
        <v>2156</v>
      </c>
      <c r="P315" s="3">
        <v>1863</v>
      </c>
      <c r="Q315" s="3">
        <v>2100</v>
      </c>
      <c r="R315" s="3">
        <v>2150</v>
      </c>
      <c r="S315" s="3">
        <v>2521</v>
      </c>
      <c r="T315" s="20">
        <f t="shared" si="4"/>
        <v>-5.9328358208955212</v>
      </c>
      <c r="U315" s="11">
        <v>-5.93</v>
      </c>
      <c r="V315" s="2" t="s">
        <v>118</v>
      </c>
    </row>
    <row r="316" spans="1:22">
      <c r="A316" s="2" t="s">
        <v>436</v>
      </c>
      <c r="B316" s="19" t="s">
        <v>47</v>
      </c>
      <c r="C316" s="19" t="s">
        <v>47</v>
      </c>
      <c r="D316" s="19" t="s">
        <v>47</v>
      </c>
      <c r="E316" s="3">
        <v>1517</v>
      </c>
      <c r="F316" s="3">
        <v>1521</v>
      </c>
      <c r="G316" s="3">
        <v>1496</v>
      </c>
      <c r="H316" s="3">
        <v>1818</v>
      </c>
      <c r="I316" s="3">
        <v>1520</v>
      </c>
      <c r="J316" s="3">
        <v>1450</v>
      </c>
      <c r="K316" s="3">
        <v>1550</v>
      </c>
      <c r="L316" s="3">
        <v>1506</v>
      </c>
      <c r="M316" s="3">
        <v>2311</v>
      </c>
      <c r="N316" s="3">
        <v>2312</v>
      </c>
      <c r="O316" s="3">
        <v>2300</v>
      </c>
      <c r="P316" s="3">
        <v>2295</v>
      </c>
      <c r="Q316" s="3">
        <v>2305</v>
      </c>
      <c r="R316" s="3">
        <v>2328</v>
      </c>
      <c r="S316" s="3">
        <v>2508</v>
      </c>
      <c r="T316" s="20">
        <f t="shared" si="4"/>
        <v>8.477508650519038</v>
      </c>
      <c r="V316" s="2" t="s">
        <v>436</v>
      </c>
    </row>
    <row r="317" spans="1:22">
      <c r="A317" s="2" t="s">
        <v>82</v>
      </c>
      <c r="B317" s="19" t="s">
        <v>47</v>
      </c>
      <c r="C317" s="19" t="s">
        <v>47</v>
      </c>
      <c r="D317" s="19" t="s">
        <v>47</v>
      </c>
      <c r="E317" s="3">
        <v>1292</v>
      </c>
      <c r="F317" s="3">
        <v>1292</v>
      </c>
      <c r="G317" s="3">
        <v>1328</v>
      </c>
      <c r="H317" s="3">
        <v>1168</v>
      </c>
      <c r="I317" s="3">
        <v>1210</v>
      </c>
      <c r="J317" s="3">
        <v>1185</v>
      </c>
      <c r="K317" s="3">
        <v>1304</v>
      </c>
      <c r="L317" s="3">
        <v>1870</v>
      </c>
      <c r="M317" s="3">
        <v>1187</v>
      </c>
      <c r="N317" s="3">
        <v>1191</v>
      </c>
      <c r="O317" s="3">
        <v>1195</v>
      </c>
      <c r="P317" s="3">
        <v>1203</v>
      </c>
      <c r="Q317" s="3">
        <v>2230</v>
      </c>
      <c r="R317" s="3">
        <v>2230</v>
      </c>
      <c r="S317" s="3">
        <v>2500</v>
      </c>
      <c r="T317" s="20">
        <f t="shared" si="4"/>
        <v>109.90764063811925</v>
      </c>
      <c r="U317" s="11">
        <v>109.91</v>
      </c>
      <c r="V317" s="2" t="s">
        <v>82</v>
      </c>
    </row>
    <row r="318" spans="1:22">
      <c r="A318" s="2" t="s">
        <v>437</v>
      </c>
      <c r="B318" s="19" t="s">
        <v>47</v>
      </c>
      <c r="C318" s="19" t="s">
        <v>47</v>
      </c>
      <c r="D318" s="19" t="s">
        <v>47</v>
      </c>
      <c r="E318" s="19">
        <v>856</v>
      </c>
      <c r="F318" s="19">
        <v>950</v>
      </c>
      <c r="G318" s="19">
        <v>980</v>
      </c>
      <c r="H318" s="3">
        <v>2000</v>
      </c>
      <c r="I318" s="3">
        <v>2200</v>
      </c>
      <c r="J318" s="3">
        <v>2000</v>
      </c>
      <c r="K318" s="3">
        <v>2000</v>
      </c>
      <c r="L318" s="3">
        <v>2180</v>
      </c>
      <c r="M318" s="3">
        <v>2200</v>
      </c>
      <c r="N318" s="3">
        <v>2000</v>
      </c>
      <c r="O318" s="3">
        <v>1800</v>
      </c>
      <c r="P318" s="3">
        <v>1680</v>
      </c>
      <c r="Q318" s="3">
        <v>2280</v>
      </c>
      <c r="R318" s="3">
        <v>1900</v>
      </c>
      <c r="S318" s="3">
        <v>2500</v>
      </c>
      <c r="T318" s="20">
        <f t="shared" si="4"/>
        <v>25</v>
      </c>
      <c r="V318" s="2" t="s">
        <v>437</v>
      </c>
    </row>
    <row r="319" spans="1:22">
      <c r="A319" s="2" t="s">
        <v>286</v>
      </c>
      <c r="B319" s="19" t="s">
        <v>47</v>
      </c>
      <c r="C319" s="19" t="s">
        <v>47</v>
      </c>
      <c r="D319" s="19" t="s">
        <v>47</v>
      </c>
      <c r="E319" s="19">
        <v>427</v>
      </c>
      <c r="F319" s="19">
        <v>556</v>
      </c>
      <c r="G319" s="3">
        <v>2772</v>
      </c>
      <c r="H319" s="3">
        <v>2240</v>
      </c>
      <c r="I319" s="3">
        <v>1992</v>
      </c>
      <c r="J319" s="3">
        <v>2010</v>
      </c>
      <c r="K319" s="3">
        <v>2170</v>
      </c>
      <c r="L319" s="3">
        <v>2278</v>
      </c>
      <c r="M319" s="3">
        <v>2282</v>
      </c>
      <c r="N319" s="3">
        <v>2399</v>
      </c>
      <c r="O319" s="3">
        <v>2268</v>
      </c>
      <c r="P319" s="3">
        <v>2176</v>
      </c>
      <c r="Q319" s="3">
        <v>2160</v>
      </c>
      <c r="R319" s="3">
        <v>2142</v>
      </c>
      <c r="S319" s="3">
        <v>2500</v>
      </c>
      <c r="T319" s="20">
        <f t="shared" si="4"/>
        <v>4.2100875364735391</v>
      </c>
      <c r="V319" s="2" t="s">
        <v>286</v>
      </c>
    </row>
    <row r="320" spans="1:22">
      <c r="A320" s="2" t="s">
        <v>30</v>
      </c>
      <c r="B320" s="3">
        <v>3324</v>
      </c>
      <c r="C320" s="3">
        <v>2700</v>
      </c>
      <c r="D320" s="3">
        <v>2400</v>
      </c>
      <c r="E320" s="3">
        <v>1550</v>
      </c>
      <c r="F320" s="3">
        <v>1800</v>
      </c>
      <c r="G320" s="3">
        <v>1950</v>
      </c>
      <c r="H320" s="3">
        <v>4700</v>
      </c>
      <c r="I320" s="3">
        <v>3800</v>
      </c>
      <c r="J320" s="3">
        <v>3500</v>
      </c>
      <c r="K320" s="3">
        <v>3800</v>
      </c>
      <c r="L320" s="3">
        <v>3600</v>
      </c>
      <c r="M320" s="3">
        <v>3000</v>
      </c>
      <c r="N320" s="3">
        <v>3200</v>
      </c>
      <c r="O320" s="3">
        <v>3000</v>
      </c>
      <c r="P320" s="3">
        <v>3300</v>
      </c>
      <c r="Q320" s="3">
        <v>3150</v>
      </c>
      <c r="R320" s="3">
        <v>2835</v>
      </c>
      <c r="S320" s="3">
        <v>2500</v>
      </c>
      <c r="T320" s="20">
        <f t="shared" si="4"/>
        <v>-21.875</v>
      </c>
      <c r="U320" s="11">
        <v>-21.88</v>
      </c>
      <c r="V320" s="2" t="s">
        <v>30</v>
      </c>
    </row>
    <row r="321" spans="1:22">
      <c r="A321" s="2" t="s">
        <v>76</v>
      </c>
      <c r="B321" s="3">
        <v>20986</v>
      </c>
      <c r="C321" s="3">
        <v>26994</v>
      </c>
      <c r="D321" s="3">
        <v>30665</v>
      </c>
      <c r="E321" s="3">
        <v>22903</v>
      </c>
      <c r="F321" s="3">
        <v>24450</v>
      </c>
      <c r="G321" s="3">
        <v>25377</v>
      </c>
      <c r="H321" s="3">
        <v>22046</v>
      </c>
      <c r="I321" s="3">
        <v>22316</v>
      </c>
      <c r="J321" s="3">
        <v>21913</v>
      </c>
      <c r="K321" s="3">
        <v>24292</v>
      </c>
      <c r="L321" s="3">
        <v>25352</v>
      </c>
      <c r="M321" s="3">
        <v>2423</v>
      </c>
      <c r="N321" s="3">
        <v>2456</v>
      </c>
      <c r="O321" s="3">
        <v>2478</v>
      </c>
      <c r="P321" s="3">
        <v>2483</v>
      </c>
      <c r="Q321" s="3">
        <v>2456</v>
      </c>
      <c r="R321" s="3">
        <v>2520</v>
      </c>
      <c r="S321" s="3">
        <v>2489</v>
      </c>
      <c r="T321" s="20">
        <f t="shared" si="4"/>
        <v>1.3436482084690615</v>
      </c>
      <c r="U321" s="11">
        <v>1.34</v>
      </c>
      <c r="V321" s="2" t="s">
        <v>76</v>
      </c>
    </row>
    <row r="322" spans="1:22">
      <c r="A322" s="2" t="s">
        <v>71</v>
      </c>
      <c r="B322" s="3">
        <v>2836</v>
      </c>
      <c r="C322" s="3">
        <v>2841</v>
      </c>
      <c r="D322" s="3">
        <v>3454</v>
      </c>
      <c r="E322" s="3">
        <v>3815</v>
      </c>
      <c r="F322" s="3">
        <v>3842</v>
      </c>
      <c r="G322" s="3">
        <v>3933</v>
      </c>
      <c r="H322" s="3">
        <v>7489</v>
      </c>
      <c r="I322" s="3">
        <v>4839</v>
      </c>
      <c r="J322" s="3">
        <v>4853</v>
      </c>
      <c r="K322" s="3">
        <v>4877</v>
      </c>
      <c r="L322" s="3">
        <v>4891</v>
      </c>
      <c r="M322" s="3">
        <v>2326</v>
      </c>
      <c r="N322" s="3">
        <v>2416</v>
      </c>
      <c r="O322" s="3">
        <v>2348</v>
      </c>
      <c r="P322" s="3">
        <v>2411</v>
      </c>
      <c r="Q322" s="3">
        <v>2415</v>
      </c>
      <c r="R322" s="3">
        <v>2484</v>
      </c>
      <c r="S322" s="3">
        <v>2486</v>
      </c>
      <c r="T322" s="20">
        <f t="shared" si="4"/>
        <v>2.8973509933774899</v>
      </c>
      <c r="U322" s="11">
        <v>2.9</v>
      </c>
      <c r="V322" s="2" t="s">
        <v>71</v>
      </c>
    </row>
    <row r="323" spans="1:22">
      <c r="A323" s="2" t="s">
        <v>269</v>
      </c>
      <c r="B323" s="3">
        <v>2816</v>
      </c>
      <c r="C323" s="3">
        <v>2981</v>
      </c>
      <c r="D323" s="3">
        <v>3230</v>
      </c>
      <c r="E323" s="3">
        <v>3495</v>
      </c>
      <c r="F323" s="3">
        <v>3716</v>
      </c>
      <c r="G323" s="3">
        <v>3858</v>
      </c>
      <c r="H323" s="3">
        <v>1268</v>
      </c>
      <c r="I323" s="19">
        <v>288</v>
      </c>
      <c r="J323" s="3">
        <v>1316</v>
      </c>
      <c r="K323" s="3">
        <v>1625</v>
      </c>
      <c r="L323" s="3">
        <v>2134</v>
      </c>
      <c r="M323" s="3">
        <v>2088</v>
      </c>
      <c r="N323" s="3">
        <v>2097</v>
      </c>
      <c r="O323" s="3">
        <v>2141</v>
      </c>
      <c r="P323" s="3">
        <v>2142</v>
      </c>
      <c r="Q323" s="3">
        <v>2140</v>
      </c>
      <c r="R323" s="3">
        <v>2413</v>
      </c>
      <c r="S323" s="3">
        <v>2476</v>
      </c>
      <c r="T323" s="20">
        <f t="shared" si="4"/>
        <v>18.073438245112072</v>
      </c>
      <c r="V323" s="2" t="s">
        <v>269</v>
      </c>
    </row>
    <row r="324" spans="1:22">
      <c r="A324" s="2" t="s">
        <v>206</v>
      </c>
      <c r="B324" s="3">
        <v>4651</v>
      </c>
      <c r="C324" s="3">
        <v>4385</v>
      </c>
      <c r="D324" s="3">
        <v>4660</v>
      </c>
      <c r="E324" s="3">
        <v>1487</v>
      </c>
      <c r="F324" s="3">
        <v>1516</v>
      </c>
      <c r="G324" s="3">
        <v>1562</v>
      </c>
      <c r="H324" s="3">
        <v>2409</v>
      </c>
      <c r="I324" s="3">
        <v>2457</v>
      </c>
      <c r="J324" s="3">
        <v>2427</v>
      </c>
      <c r="K324" s="3">
        <v>2475</v>
      </c>
      <c r="L324" s="3">
        <v>2481</v>
      </c>
      <c r="M324" s="3">
        <v>2494</v>
      </c>
      <c r="N324" s="3">
        <v>2507</v>
      </c>
      <c r="O324" s="3">
        <v>2532</v>
      </c>
      <c r="P324" s="3">
        <v>2556</v>
      </c>
      <c r="Q324" s="3">
        <v>2503</v>
      </c>
      <c r="R324" s="3">
        <v>2491</v>
      </c>
      <c r="S324" s="3">
        <v>2466</v>
      </c>
      <c r="T324" s="20">
        <f t="shared" si="4"/>
        <v>-1.6354208216992405</v>
      </c>
      <c r="V324" s="2" t="s">
        <v>206</v>
      </c>
    </row>
    <row r="325" spans="1:22">
      <c r="A325" s="2" t="s">
        <v>450</v>
      </c>
      <c r="B325" s="19" t="s">
        <v>47</v>
      </c>
      <c r="C325" s="19" t="s">
        <v>47</v>
      </c>
      <c r="D325" s="19" t="s">
        <v>47</v>
      </c>
      <c r="E325" s="19">
        <v>813</v>
      </c>
      <c r="F325" s="19">
        <v>862</v>
      </c>
      <c r="G325" s="19">
        <v>908</v>
      </c>
      <c r="H325" s="3">
        <v>1400</v>
      </c>
      <c r="I325" s="3">
        <v>1420</v>
      </c>
      <c r="J325" s="3">
        <v>1330</v>
      </c>
      <c r="K325" s="3">
        <v>1300</v>
      </c>
      <c r="L325" s="3">
        <v>1333</v>
      </c>
      <c r="M325" s="3">
        <v>1175</v>
      </c>
      <c r="N325" s="3">
        <v>1249</v>
      </c>
      <c r="O325" s="3">
        <v>1480</v>
      </c>
      <c r="P325" s="3">
        <v>1770</v>
      </c>
      <c r="Q325" s="3">
        <v>1445</v>
      </c>
      <c r="R325" s="3">
        <v>1816</v>
      </c>
      <c r="S325" s="3">
        <v>2462</v>
      </c>
      <c r="T325" s="20">
        <f t="shared" ref="T325:T388" si="5">((S325/N325)-1)*100</f>
        <v>97.117694155324259</v>
      </c>
      <c r="V325" s="2" t="s">
        <v>450</v>
      </c>
    </row>
    <row r="326" spans="1:22">
      <c r="A326" s="2" t="s">
        <v>257</v>
      </c>
      <c r="B326" s="3">
        <v>3250</v>
      </c>
      <c r="C326" s="3">
        <v>3349</v>
      </c>
      <c r="D326" s="3">
        <v>3418</v>
      </c>
      <c r="E326" s="3">
        <v>2437</v>
      </c>
      <c r="F326" s="3">
        <v>2500</v>
      </c>
      <c r="G326" s="3">
        <v>2680</v>
      </c>
      <c r="H326" s="3">
        <v>3594</v>
      </c>
      <c r="I326" s="3">
        <v>3600</v>
      </c>
      <c r="J326" s="3">
        <v>3250</v>
      </c>
      <c r="K326" s="3">
        <v>3073</v>
      </c>
      <c r="L326" s="3">
        <v>3035</v>
      </c>
      <c r="M326" s="3">
        <v>2530</v>
      </c>
      <c r="N326" s="3">
        <v>2567</v>
      </c>
      <c r="O326" s="3">
        <v>2604</v>
      </c>
      <c r="P326" s="3">
        <v>2511</v>
      </c>
      <c r="Q326" s="3">
        <v>2492</v>
      </c>
      <c r="R326" s="3">
        <v>2517</v>
      </c>
      <c r="S326" s="3">
        <v>2457</v>
      </c>
      <c r="T326" s="20">
        <f t="shared" si="5"/>
        <v>-4.2851577717179623</v>
      </c>
      <c r="V326" s="2" t="s">
        <v>257</v>
      </c>
    </row>
    <row r="327" spans="1:22">
      <c r="A327" s="2" t="s">
        <v>300</v>
      </c>
      <c r="B327" s="19" t="s">
        <v>47</v>
      </c>
      <c r="C327" s="19" t="s">
        <v>47</v>
      </c>
      <c r="D327" s="19" t="s">
        <v>47</v>
      </c>
      <c r="E327" s="19" t="s">
        <v>47</v>
      </c>
      <c r="F327" s="19" t="s">
        <v>47</v>
      </c>
      <c r="G327" s="19" t="s">
        <v>47</v>
      </c>
      <c r="H327" s="19" t="s">
        <v>47</v>
      </c>
      <c r="I327" s="3">
        <v>1614</v>
      </c>
      <c r="J327" s="3">
        <v>1678</v>
      </c>
      <c r="K327" s="3">
        <v>1651</v>
      </c>
      <c r="L327" s="3">
        <v>1642</v>
      </c>
      <c r="M327" s="3">
        <v>1644</v>
      </c>
      <c r="N327" s="3">
        <v>1625</v>
      </c>
      <c r="O327" s="3">
        <v>1690</v>
      </c>
      <c r="P327" s="19">
        <v>52</v>
      </c>
      <c r="Q327" s="19">
        <v>549</v>
      </c>
      <c r="R327" s="19">
        <v>600</v>
      </c>
      <c r="S327" s="3">
        <v>2453</v>
      </c>
      <c r="T327" s="20">
        <f t="shared" si="5"/>
        <v>50.95384615384615</v>
      </c>
      <c r="V327" s="2" t="s">
        <v>300</v>
      </c>
    </row>
    <row r="328" spans="1:22">
      <c r="A328" s="2" t="s">
        <v>184</v>
      </c>
      <c r="B328" s="19" t="s">
        <v>47</v>
      </c>
      <c r="C328" s="19" t="s">
        <v>47</v>
      </c>
      <c r="D328" s="19" t="s">
        <v>47</v>
      </c>
      <c r="E328" s="19">
        <v>910</v>
      </c>
      <c r="F328" s="3">
        <v>1025</v>
      </c>
      <c r="G328" s="3">
        <v>1211</v>
      </c>
      <c r="H328" s="3">
        <v>2512</v>
      </c>
      <c r="I328" s="3">
        <v>2713</v>
      </c>
      <c r="J328" s="3">
        <v>2690</v>
      </c>
      <c r="K328" s="3">
        <v>2441</v>
      </c>
      <c r="L328" s="3">
        <v>1991</v>
      </c>
      <c r="M328" s="3">
        <v>2260</v>
      </c>
      <c r="N328" s="3">
        <v>2371</v>
      </c>
      <c r="O328" s="3">
        <v>2195</v>
      </c>
      <c r="P328" s="3">
        <v>2061</v>
      </c>
      <c r="Q328" s="3">
        <v>2410</v>
      </c>
      <c r="R328" s="3">
        <v>3121</v>
      </c>
      <c r="S328" s="3">
        <v>2452</v>
      </c>
      <c r="T328" s="20">
        <f t="shared" si="5"/>
        <v>3.4162800506115643</v>
      </c>
      <c r="V328" s="2" t="s">
        <v>184</v>
      </c>
    </row>
    <row r="329" spans="1:22">
      <c r="A329" s="2" t="s">
        <v>103</v>
      </c>
      <c r="B329" s="3">
        <v>4833</v>
      </c>
      <c r="C329" s="3">
        <v>5617</v>
      </c>
      <c r="D329" s="3">
        <v>5209</v>
      </c>
      <c r="E329" s="3">
        <v>2759</v>
      </c>
      <c r="F329" s="3">
        <v>2787</v>
      </c>
      <c r="G329" s="3">
        <v>2843</v>
      </c>
      <c r="H329" s="3">
        <v>2497</v>
      </c>
      <c r="I329" s="3">
        <v>2488</v>
      </c>
      <c r="J329" s="3">
        <v>2511</v>
      </c>
      <c r="K329" s="3">
        <v>2504</v>
      </c>
      <c r="L329" s="3">
        <v>2599</v>
      </c>
      <c r="M329" s="3">
        <v>2618</v>
      </c>
      <c r="N329" s="3">
        <v>2644</v>
      </c>
      <c r="O329" s="3">
        <v>2671</v>
      </c>
      <c r="P329" s="3">
        <v>2617</v>
      </c>
      <c r="Q329" s="3">
        <v>2486</v>
      </c>
      <c r="R329" s="3">
        <v>2461</v>
      </c>
      <c r="S329" s="3">
        <v>2450</v>
      </c>
      <c r="T329" s="20">
        <f t="shared" si="5"/>
        <v>-7.3373676248108977</v>
      </c>
      <c r="U329" s="11">
        <v>-7.34</v>
      </c>
      <c r="V329" s="2" t="s">
        <v>103</v>
      </c>
    </row>
    <row r="330" spans="1:22">
      <c r="A330" s="2" t="s">
        <v>25</v>
      </c>
      <c r="B330" s="3">
        <v>11505</v>
      </c>
      <c r="C330" s="3">
        <v>12883</v>
      </c>
      <c r="D330" s="3">
        <v>12279</v>
      </c>
      <c r="E330" s="3">
        <v>10483</v>
      </c>
      <c r="F330" s="3">
        <v>10693</v>
      </c>
      <c r="G330" s="3">
        <v>11228</v>
      </c>
      <c r="H330" s="3">
        <v>2730</v>
      </c>
      <c r="I330" s="3">
        <v>2702</v>
      </c>
      <c r="J330" s="3">
        <v>2723</v>
      </c>
      <c r="K330" s="3">
        <v>2752</v>
      </c>
      <c r="L330" s="3">
        <v>2778</v>
      </c>
      <c r="M330" s="3">
        <v>2537</v>
      </c>
      <c r="N330" s="3">
        <v>2638</v>
      </c>
      <c r="O330" s="3">
        <v>2691</v>
      </c>
      <c r="P330" s="3">
        <v>2717</v>
      </c>
      <c r="Q330" s="3">
        <v>2495</v>
      </c>
      <c r="R330" s="3">
        <v>2483</v>
      </c>
      <c r="S330" s="3">
        <v>2433</v>
      </c>
      <c r="T330" s="20">
        <f t="shared" si="5"/>
        <v>-7.771038665655805</v>
      </c>
      <c r="V330" s="2" t="s">
        <v>25</v>
      </c>
    </row>
    <row r="331" spans="1:22">
      <c r="A331" s="2" t="s">
        <v>165</v>
      </c>
      <c r="B331" s="19" t="s">
        <v>47</v>
      </c>
      <c r="C331" s="19" t="s">
        <v>47</v>
      </c>
      <c r="D331" s="19" t="s">
        <v>47</v>
      </c>
      <c r="E331" s="19" t="s">
        <v>47</v>
      </c>
      <c r="F331" s="19" t="s">
        <v>47</v>
      </c>
      <c r="G331" s="19" t="s">
        <v>47</v>
      </c>
      <c r="H331" s="19" t="s">
        <v>47</v>
      </c>
      <c r="I331" s="3">
        <v>1068</v>
      </c>
      <c r="J331" s="3">
        <v>1093</v>
      </c>
      <c r="K331" s="3">
        <v>1139</v>
      </c>
      <c r="L331" s="3">
        <v>1164</v>
      </c>
      <c r="M331" s="3">
        <v>1170</v>
      </c>
      <c r="N331" s="3">
        <v>1170</v>
      </c>
      <c r="O331" s="3">
        <v>1187</v>
      </c>
      <c r="P331" s="3">
        <v>1209</v>
      </c>
      <c r="Q331" s="3">
        <v>1245</v>
      </c>
      <c r="R331" s="3">
        <v>1248</v>
      </c>
      <c r="S331" s="3">
        <v>2400</v>
      </c>
      <c r="T331" s="20">
        <f t="shared" si="5"/>
        <v>105.12820512820511</v>
      </c>
      <c r="U331" s="11">
        <v>105.13</v>
      </c>
      <c r="V331" s="2" t="s">
        <v>165</v>
      </c>
    </row>
    <row r="332" spans="1:22">
      <c r="A332" s="2" t="s">
        <v>60</v>
      </c>
      <c r="B332" s="19" t="s">
        <v>47</v>
      </c>
      <c r="C332" s="19" t="s">
        <v>47</v>
      </c>
      <c r="D332" s="19" t="s">
        <v>47</v>
      </c>
      <c r="E332" s="3">
        <v>1100</v>
      </c>
      <c r="F332" s="3">
        <v>1106</v>
      </c>
      <c r="G332" s="3">
        <v>1118</v>
      </c>
      <c r="H332" s="3">
        <v>1139</v>
      </c>
      <c r="I332" s="3">
        <v>1183</v>
      </c>
      <c r="J332" s="3">
        <v>1450</v>
      </c>
      <c r="K332" s="3">
        <v>1516</v>
      </c>
      <c r="L332" s="3">
        <v>1521</v>
      </c>
      <c r="M332" s="3">
        <v>1526</v>
      </c>
      <c r="N332" s="3">
        <v>1537</v>
      </c>
      <c r="O332" s="3">
        <v>1548</v>
      </c>
      <c r="P332" s="3">
        <v>1518</v>
      </c>
      <c r="Q332" s="3">
        <v>1382</v>
      </c>
      <c r="R332" s="3">
        <v>1385</v>
      </c>
      <c r="S332" s="3">
        <v>2390</v>
      </c>
      <c r="T332" s="20">
        <f t="shared" si="5"/>
        <v>55.497722836694848</v>
      </c>
      <c r="U332" s="11">
        <v>55.5</v>
      </c>
      <c r="V332" s="2" t="s">
        <v>60</v>
      </c>
    </row>
    <row r="333" spans="1:22">
      <c r="A333" s="2" t="s">
        <v>391</v>
      </c>
      <c r="B333" s="3">
        <v>1914</v>
      </c>
      <c r="C333" s="3">
        <v>1809</v>
      </c>
      <c r="D333" s="3">
        <v>1554</v>
      </c>
      <c r="E333" s="3">
        <v>1524</v>
      </c>
      <c r="F333" s="3">
        <v>1469</v>
      </c>
      <c r="G333" s="3">
        <v>1583</v>
      </c>
      <c r="H333" s="3">
        <v>1844</v>
      </c>
      <c r="I333" s="3">
        <v>1910</v>
      </c>
      <c r="J333" s="3">
        <v>1910</v>
      </c>
      <c r="K333" s="3">
        <v>1793</v>
      </c>
      <c r="L333" s="3">
        <v>1890</v>
      </c>
      <c r="M333" s="3">
        <v>3906</v>
      </c>
      <c r="N333" s="3">
        <v>3243</v>
      </c>
      <c r="O333" s="3">
        <v>3456</v>
      </c>
      <c r="P333" s="3">
        <v>2212</v>
      </c>
      <c r="Q333" s="3">
        <v>2362</v>
      </c>
      <c r="R333" s="3">
        <v>2588</v>
      </c>
      <c r="S333" s="3">
        <v>2383</v>
      </c>
      <c r="T333" s="20">
        <f t="shared" si="5"/>
        <v>-26.518655565834102</v>
      </c>
      <c r="V333" s="2" t="s">
        <v>391</v>
      </c>
    </row>
    <row r="334" spans="1:22">
      <c r="A334" s="2" t="s">
        <v>299</v>
      </c>
      <c r="B334" s="3">
        <v>3060</v>
      </c>
      <c r="C334" s="3">
        <v>3250</v>
      </c>
      <c r="D334" s="3">
        <v>2940</v>
      </c>
      <c r="E334" s="3">
        <v>3007</v>
      </c>
      <c r="F334" s="3">
        <v>2571</v>
      </c>
      <c r="G334" s="3">
        <v>2620</v>
      </c>
      <c r="H334" s="3">
        <v>8000</v>
      </c>
      <c r="I334" s="3">
        <v>2800</v>
      </c>
      <c r="J334" s="3">
        <v>2250</v>
      </c>
      <c r="K334" s="3">
        <v>2600</v>
      </c>
      <c r="L334" s="3">
        <v>2610</v>
      </c>
      <c r="M334" s="3">
        <v>2650</v>
      </c>
      <c r="N334" s="3">
        <v>2400</v>
      </c>
      <c r="O334" s="3">
        <v>2405</v>
      </c>
      <c r="P334" s="3">
        <v>1927</v>
      </c>
      <c r="Q334" s="3">
        <v>1951</v>
      </c>
      <c r="R334" s="3">
        <v>2032</v>
      </c>
      <c r="S334" s="3">
        <v>2375</v>
      </c>
      <c r="T334" s="20">
        <f t="shared" si="5"/>
        <v>-1.041666666666663</v>
      </c>
      <c r="V334" s="2" t="s">
        <v>299</v>
      </c>
    </row>
    <row r="335" spans="1:22" ht="21">
      <c r="A335" s="2" t="s">
        <v>173</v>
      </c>
      <c r="B335" s="19" t="s">
        <v>47</v>
      </c>
      <c r="C335" s="19" t="s">
        <v>47</v>
      </c>
      <c r="D335" s="19" t="s">
        <v>47</v>
      </c>
      <c r="E335" s="3">
        <v>2730</v>
      </c>
      <c r="F335" s="3">
        <v>1589</v>
      </c>
      <c r="G335" s="3">
        <v>1746</v>
      </c>
      <c r="H335" s="3">
        <v>1053</v>
      </c>
      <c r="I335" s="19">
        <v>930</v>
      </c>
      <c r="J335" s="19">
        <v>831</v>
      </c>
      <c r="K335" s="19">
        <v>846</v>
      </c>
      <c r="L335" s="19">
        <v>830</v>
      </c>
      <c r="M335" s="19">
        <v>653</v>
      </c>
      <c r="N335" s="19">
        <v>586</v>
      </c>
      <c r="O335" s="19">
        <v>674</v>
      </c>
      <c r="P335" s="19">
        <v>727</v>
      </c>
      <c r="Q335" s="3">
        <v>1830</v>
      </c>
      <c r="R335" s="3">
        <v>1998</v>
      </c>
      <c r="S335" s="3">
        <v>2366</v>
      </c>
      <c r="T335" s="20">
        <f t="shared" si="5"/>
        <v>303.75426621160415</v>
      </c>
      <c r="U335" s="11">
        <v>303.75</v>
      </c>
      <c r="V335" s="2" t="s">
        <v>173</v>
      </c>
    </row>
    <row r="336" spans="1:22">
      <c r="A336" s="2" t="s">
        <v>371</v>
      </c>
      <c r="B336" s="19" t="s">
        <v>47</v>
      </c>
      <c r="C336" s="19" t="s">
        <v>47</v>
      </c>
      <c r="D336" s="19" t="s">
        <v>47</v>
      </c>
      <c r="E336" s="3">
        <v>2213</v>
      </c>
      <c r="F336" s="3">
        <v>2390</v>
      </c>
      <c r="G336" s="19">
        <v>370</v>
      </c>
      <c r="H336" s="3">
        <v>1307</v>
      </c>
      <c r="I336" s="3">
        <v>1300</v>
      </c>
      <c r="J336" s="3">
        <v>1347</v>
      </c>
      <c r="K336" s="3">
        <v>1301</v>
      </c>
      <c r="L336" s="3">
        <v>1347</v>
      </c>
      <c r="M336" s="3">
        <v>1226</v>
      </c>
      <c r="N336" s="3">
        <v>1254</v>
      </c>
      <c r="O336" s="3">
        <v>1299</v>
      </c>
      <c r="P336" s="3">
        <v>1301</v>
      </c>
      <c r="Q336" s="3">
        <v>1263</v>
      </c>
      <c r="R336" s="3">
        <v>1263</v>
      </c>
      <c r="S336" s="3">
        <v>2346</v>
      </c>
      <c r="T336" s="20">
        <f t="shared" si="5"/>
        <v>87.081339712918677</v>
      </c>
      <c r="V336" s="2" t="s">
        <v>371</v>
      </c>
    </row>
    <row r="337" spans="1:22">
      <c r="A337" s="2" t="s">
        <v>102</v>
      </c>
      <c r="B337" s="19">
        <v>856</v>
      </c>
      <c r="C337" s="3">
        <v>1060</v>
      </c>
      <c r="D337" s="3">
        <v>1125</v>
      </c>
      <c r="E337" s="3">
        <v>1183</v>
      </c>
      <c r="F337" s="3">
        <v>1303</v>
      </c>
      <c r="G337" s="3">
        <v>1590</v>
      </c>
      <c r="H337" s="3">
        <v>1925</v>
      </c>
      <c r="I337" s="3">
        <v>1930</v>
      </c>
      <c r="J337" s="3">
        <v>1965</v>
      </c>
      <c r="K337" s="3">
        <v>2162</v>
      </c>
      <c r="L337" s="3">
        <v>2167</v>
      </c>
      <c r="M337" s="3">
        <v>1860</v>
      </c>
      <c r="N337" s="3">
        <v>1526</v>
      </c>
      <c r="O337" s="3">
        <v>1720</v>
      </c>
      <c r="P337" s="3">
        <v>1651</v>
      </c>
      <c r="Q337" s="3">
        <v>2600</v>
      </c>
      <c r="R337" s="3">
        <v>2500</v>
      </c>
      <c r="S337" s="3">
        <v>2300</v>
      </c>
      <c r="T337" s="20">
        <f t="shared" si="5"/>
        <v>50.720838794233281</v>
      </c>
      <c r="U337" s="11">
        <v>50.72</v>
      </c>
      <c r="V337" s="2" t="s">
        <v>102</v>
      </c>
    </row>
    <row r="338" spans="1:22">
      <c r="A338" s="2" t="s">
        <v>186</v>
      </c>
      <c r="B338" s="3">
        <v>1584</v>
      </c>
      <c r="C338" s="3">
        <v>1630</v>
      </c>
      <c r="D338" s="3">
        <v>1630</v>
      </c>
      <c r="E338" s="3">
        <v>1654</v>
      </c>
      <c r="F338" s="3">
        <v>1660</v>
      </c>
      <c r="G338" s="3">
        <v>1820</v>
      </c>
      <c r="H338" s="3">
        <v>1484</v>
      </c>
      <c r="I338" s="3">
        <v>1480</v>
      </c>
      <c r="J338" s="3">
        <v>1462</v>
      </c>
      <c r="K338" s="3">
        <v>1480</v>
      </c>
      <c r="L338" s="3">
        <v>1491</v>
      </c>
      <c r="M338" s="3">
        <v>1443</v>
      </c>
      <c r="N338" s="3">
        <v>1471</v>
      </c>
      <c r="O338" s="3">
        <v>1499</v>
      </c>
      <c r="P338" s="3">
        <v>1536</v>
      </c>
      <c r="Q338" s="3">
        <v>1526</v>
      </c>
      <c r="R338" s="3">
        <v>1499</v>
      </c>
      <c r="S338" s="3">
        <v>2286</v>
      </c>
      <c r="T338" s="20">
        <f t="shared" si="5"/>
        <v>55.404486743711765</v>
      </c>
      <c r="V338" s="2" t="s">
        <v>186</v>
      </c>
    </row>
    <row r="339" spans="1:22">
      <c r="A339" s="2" t="s">
        <v>433</v>
      </c>
      <c r="B339" s="3">
        <v>2743</v>
      </c>
      <c r="C339" s="3">
        <v>2659</v>
      </c>
      <c r="D339" s="3">
        <v>2957</v>
      </c>
      <c r="E339" s="3">
        <v>2841</v>
      </c>
      <c r="F339" s="3">
        <v>2781</v>
      </c>
      <c r="G339" s="3">
        <v>2864</v>
      </c>
      <c r="H339" s="3">
        <v>1020</v>
      </c>
      <c r="I339" s="3">
        <v>1010</v>
      </c>
      <c r="J339" s="3">
        <v>1031</v>
      </c>
      <c r="K339" s="3">
        <v>1037</v>
      </c>
      <c r="L339" s="3">
        <v>1040</v>
      </c>
      <c r="M339" s="3">
        <v>1029</v>
      </c>
      <c r="N339" s="3">
        <v>1040</v>
      </c>
      <c r="O339" s="3">
        <v>1019</v>
      </c>
      <c r="P339" s="3">
        <v>1028</v>
      </c>
      <c r="Q339" s="3">
        <v>2240</v>
      </c>
      <c r="R339" s="3">
        <v>2206</v>
      </c>
      <c r="S339" s="3">
        <v>2273</v>
      </c>
      <c r="T339" s="20">
        <f t="shared" si="5"/>
        <v>118.55769230769231</v>
      </c>
      <c r="V339" s="2" t="s">
        <v>433</v>
      </c>
    </row>
    <row r="340" spans="1:22">
      <c r="A340" s="2" t="s">
        <v>160</v>
      </c>
      <c r="B340" s="19" t="s">
        <v>47</v>
      </c>
      <c r="C340" s="19" t="s">
        <v>47</v>
      </c>
      <c r="D340" s="19" t="s">
        <v>47</v>
      </c>
      <c r="E340" s="19" t="s">
        <v>47</v>
      </c>
      <c r="F340" s="19" t="s">
        <v>47</v>
      </c>
      <c r="G340" s="19" t="s">
        <v>47</v>
      </c>
      <c r="H340" s="19" t="s">
        <v>47</v>
      </c>
      <c r="I340" s="19" t="s">
        <v>47</v>
      </c>
      <c r="J340" s="19" t="s">
        <v>47</v>
      </c>
      <c r="K340" s="19" t="s">
        <v>47</v>
      </c>
      <c r="L340" s="19" t="s">
        <v>47</v>
      </c>
      <c r="M340" s="3">
        <v>3975</v>
      </c>
      <c r="N340" s="3">
        <v>3720</v>
      </c>
      <c r="O340" s="3">
        <v>3351</v>
      </c>
      <c r="P340" s="3">
        <v>3450</v>
      </c>
      <c r="Q340" s="3">
        <v>3234</v>
      </c>
      <c r="R340" s="3">
        <v>2738</v>
      </c>
      <c r="S340" s="3">
        <v>2268</v>
      </c>
      <c r="T340" s="20">
        <f t="shared" si="5"/>
        <v>-39.032258064516135</v>
      </c>
      <c r="U340" s="11">
        <v>-39.03</v>
      </c>
      <c r="V340" s="2" t="s">
        <v>160</v>
      </c>
    </row>
    <row r="341" spans="1:22">
      <c r="A341" s="2" t="s">
        <v>99</v>
      </c>
      <c r="B341" s="19">
        <v>366</v>
      </c>
      <c r="C341" s="19">
        <v>339</v>
      </c>
      <c r="D341" s="3">
        <v>2274</v>
      </c>
      <c r="E341" s="3">
        <v>1820</v>
      </c>
      <c r="F341" s="3">
        <v>1963</v>
      </c>
      <c r="G341" s="3">
        <v>2052</v>
      </c>
      <c r="H341" s="3">
        <v>2154</v>
      </c>
      <c r="I341" s="3">
        <v>2358</v>
      </c>
      <c r="J341" s="3">
        <v>2386</v>
      </c>
      <c r="K341" s="3">
        <v>2338</v>
      </c>
      <c r="L341" s="3">
        <v>2383</v>
      </c>
      <c r="M341" s="3">
        <v>2478</v>
      </c>
      <c r="N341" s="3">
        <v>2432</v>
      </c>
      <c r="O341" s="3">
        <v>2323</v>
      </c>
      <c r="P341" s="3">
        <v>2368</v>
      </c>
      <c r="Q341" s="3">
        <v>2305</v>
      </c>
      <c r="R341" s="3">
        <v>2328</v>
      </c>
      <c r="S341" s="3">
        <v>2262</v>
      </c>
      <c r="T341" s="20">
        <f t="shared" si="5"/>
        <v>-6.9901315789473673</v>
      </c>
      <c r="U341" s="11">
        <v>-6.99</v>
      </c>
      <c r="V341" s="2" t="s">
        <v>99</v>
      </c>
    </row>
    <row r="342" spans="1:22">
      <c r="A342" s="2" t="s">
        <v>128</v>
      </c>
      <c r="B342" s="19" t="s">
        <v>47</v>
      </c>
      <c r="C342" s="19" t="s">
        <v>47</v>
      </c>
      <c r="D342" s="19" t="s">
        <v>47</v>
      </c>
      <c r="E342" s="19" t="s">
        <v>47</v>
      </c>
      <c r="F342" s="19" t="s">
        <v>47</v>
      </c>
      <c r="G342" s="19" t="s">
        <v>47</v>
      </c>
      <c r="H342" s="19" t="s">
        <v>47</v>
      </c>
      <c r="I342" s="19" t="s">
        <v>47</v>
      </c>
      <c r="J342" s="19" t="s">
        <v>47</v>
      </c>
      <c r="K342" s="19" t="s">
        <v>47</v>
      </c>
      <c r="L342" s="19" t="s">
        <v>47</v>
      </c>
      <c r="M342" s="3">
        <v>1450</v>
      </c>
      <c r="N342" s="3">
        <v>1737</v>
      </c>
      <c r="O342" s="3">
        <v>1807</v>
      </c>
      <c r="P342" s="3">
        <v>1968</v>
      </c>
      <c r="Q342" s="3">
        <v>2130</v>
      </c>
      <c r="R342" s="3">
        <v>2136</v>
      </c>
      <c r="S342" s="3">
        <v>2240</v>
      </c>
      <c r="T342" s="20">
        <f t="shared" si="5"/>
        <v>28.957973517558997</v>
      </c>
      <c r="U342" s="11">
        <v>28.96</v>
      </c>
      <c r="V342" s="2" t="s">
        <v>128</v>
      </c>
    </row>
    <row r="343" spans="1:22" ht="21">
      <c r="A343" s="2" t="s">
        <v>88</v>
      </c>
      <c r="B343" s="19" t="s">
        <v>47</v>
      </c>
      <c r="C343" s="19" t="s">
        <v>47</v>
      </c>
      <c r="D343" s="19" t="s">
        <v>47</v>
      </c>
      <c r="E343" s="19" t="s">
        <v>47</v>
      </c>
      <c r="F343" s="19" t="s">
        <v>47</v>
      </c>
      <c r="G343" s="19" t="s">
        <v>47</v>
      </c>
      <c r="H343" s="19" t="s">
        <v>47</v>
      </c>
      <c r="I343" s="3">
        <v>1312</v>
      </c>
      <c r="J343" s="3">
        <v>1254</v>
      </c>
      <c r="K343" s="3">
        <v>1276</v>
      </c>
      <c r="L343" s="3">
        <v>1298</v>
      </c>
      <c r="M343" s="3">
        <v>1531</v>
      </c>
      <c r="N343" s="3">
        <v>1604</v>
      </c>
      <c r="O343" s="3">
        <v>1677</v>
      </c>
      <c r="P343" s="3">
        <v>1720</v>
      </c>
      <c r="Q343" s="3">
        <v>1750</v>
      </c>
      <c r="R343" s="3">
        <v>1715</v>
      </c>
      <c r="S343" s="3">
        <v>2239</v>
      </c>
      <c r="T343" s="20">
        <f t="shared" si="5"/>
        <v>39.588528678304243</v>
      </c>
      <c r="U343" s="11">
        <v>39.590000000000003</v>
      </c>
      <c r="V343" s="2" t="s">
        <v>88</v>
      </c>
    </row>
    <row r="344" spans="1:22">
      <c r="A344" s="2" t="s">
        <v>337</v>
      </c>
      <c r="B344" s="19" t="s">
        <v>47</v>
      </c>
      <c r="C344" s="19" t="s">
        <v>47</v>
      </c>
      <c r="D344" s="19" t="s">
        <v>47</v>
      </c>
      <c r="E344" s="19" t="s">
        <v>47</v>
      </c>
      <c r="F344" s="19" t="s">
        <v>47</v>
      </c>
      <c r="G344" s="19" t="s">
        <v>47</v>
      </c>
      <c r="H344" s="19" t="s">
        <v>47</v>
      </c>
      <c r="I344" s="19" t="s">
        <v>47</v>
      </c>
      <c r="J344" s="19" t="s">
        <v>47</v>
      </c>
      <c r="K344" s="19" t="s">
        <v>47</v>
      </c>
      <c r="L344" s="19" t="s">
        <v>47</v>
      </c>
      <c r="M344" s="3">
        <v>1530</v>
      </c>
      <c r="N344" s="3">
        <v>1697</v>
      </c>
      <c r="O344" s="3">
        <v>1730</v>
      </c>
      <c r="P344" s="3">
        <v>1814</v>
      </c>
      <c r="Q344" s="3">
        <v>1856</v>
      </c>
      <c r="R344" s="3">
        <v>1856</v>
      </c>
      <c r="S344" s="3">
        <v>2196</v>
      </c>
      <c r="T344" s="20">
        <f t="shared" si="5"/>
        <v>29.404832056570427</v>
      </c>
      <c r="V344" s="2" t="s">
        <v>337</v>
      </c>
    </row>
    <row r="345" spans="1:22">
      <c r="A345" s="2" t="s">
        <v>366</v>
      </c>
      <c r="B345" s="19" t="s">
        <v>47</v>
      </c>
      <c r="C345" s="19" t="s">
        <v>47</v>
      </c>
      <c r="D345" s="19" t="s">
        <v>47</v>
      </c>
      <c r="E345" s="19" t="s">
        <v>47</v>
      </c>
      <c r="F345" s="19" t="s">
        <v>47</v>
      </c>
      <c r="G345" s="19" t="s">
        <v>47</v>
      </c>
      <c r="H345" s="19" t="s">
        <v>47</v>
      </c>
      <c r="I345" s="19" t="s">
        <v>47</v>
      </c>
      <c r="J345" s="19" t="s">
        <v>47</v>
      </c>
      <c r="K345" s="19" t="s">
        <v>47</v>
      </c>
      <c r="L345" s="19" t="s">
        <v>47</v>
      </c>
      <c r="M345" s="19">
        <v>868</v>
      </c>
      <c r="N345" s="3">
        <v>1002</v>
      </c>
      <c r="O345" s="3">
        <v>1019</v>
      </c>
      <c r="P345" s="3">
        <v>1035</v>
      </c>
      <c r="Q345" s="3">
        <v>1152</v>
      </c>
      <c r="R345" s="3">
        <v>1141</v>
      </c>
      <c r="S345" s="3">
        <v>2192</v>
      </c>
      <c r="T345" s="20">
        <f t="shared" si="5"/>
        <v>118.7624750499002</v>
      </c>
      <c r="V345" s="2" t="s">
        <v>366</v>
      </c>
    </row>
    <row r="346" spans="1:22">
      <c r="A346" s="2" t="s">
        <v>87</v>
      </c>
      <c r="B346" s="3">
        <v>2486</v>
      </c>
      <c r="C346" s="19">
        <v>662</v>
      </c>
      <c r="D346" s="19">
        <v>231</v>
      </c>
      <c r="E346" s="19">
        <v>223</v>
      </c>
      <c r="F346" s="19">
        <v>241</v>
      </c>
      <c r="G346" s="3">
        <v>1270</v>
      </c>
      <c r="H346" s="3">
        <v>2035</v>
      </c>
      <c r="I346" s="3">
        <v>2442</v>
      </c>
      <c r="J346" s="3">
        <v>2522</v>
      </c>
      <c r="K346" s="3">
        <v>2471</v>
      </c>
      <c r="L346" s="3">
        <v>2496</v>
      </c>
      <c r="M346" s="3">
        <v>2262</v>
      </c>
      <c r="N346" s="3">
        <v>2350</v>
      </c>
      <c r="O346" s="3">
        <v>2303</v>
      </c>
      <c r="P346" s="3">
        <v>2245</v>
      </c>
      <c r="Q346" s="3">
        <v>2175</v>
      </c>
      <c r="R346" s="3">
        <v>2175</v>
      </c>
      <c r="S346" s="3">
        <v>2175</v>
      </c>
      <c r="T346" s="20">
        <f t="shared" si="5"/>
        <v>-7.4468085106383031</v>
      </c>
      <c r="U346" s="11">
        <v>-7.45</v>
      </c>
      <c r="V346" s="2" t="s">
        <v>87</v>
      </c>
    </row>
    <row r="347" spans="1:22">
      <c r="A347" s="2" t="s">
        <v>430</v>
      </c>
      <c r="B347" s="19" t="s">
        <v>47</v>
      </c>
      <c r="C347" s="19" t="s">
        <v>47</v>
      </c>
      <c r="D347" s="19" t="s">
        <v>47</v>
      </c>
      <c r="E347" s="19" t="s">
        <v>47</v>
      </c>
      <c r="F347" s="19" t="s">
        <v>47</v>
      </c>
      <c r="G347" s="19" t="s">
        <v>47</v>
      </c>
      <c r="H347" s="19" t="s">
        <v>47</v>
      </c>
      <c r="I347" s="19" t="s">
        <v>47</v>
      </c>
      <c r="J347" s="19" t="s">
        <v>47</v>
      </c>
      <c r="K347" s="19" t="s">
        <v>47</v>
      </c>
      <c r="L347" s="19" t="s">
        <v>47</v>
      </c>
      <c r="M347" s="19">
        <v>927</v>
      </c>
      <c r="N347" s="19">
        <v>846</v>
      </c>
      <c r="O347" s="19">
        <v>796</v>
      </c>
      <c r="P347" s="19">
        <v>807</v>
      </c>
      <c r="Q347" s="3">
        <v>1302</v>
      </c>
      <c r="R347" s="3">
        <v>1880</v>
      </c>
      <c r="S347" s="3">
        <v>2166</v>
      </c>
      <c r="T347" s="20">
        <f t="shared" si="5"/>
        <v>156.02836879432624</v>
      </c>
      <c r="V347" s="2" t="s">
        <v>430</v>
      </c>
    </row>
    <row r="348" spans="1:22">
      <c r="A348" s="2" t="s">
        <v>61</v>
      </c>
      <c r="B348" s="3">
        <v>1977</v>
      </c>
      <c r="C348" s="3">
        <v>2135</v>
      </c>
      <c r="D348" s="3">
        <v>2465</v>
      </c>
      <c r="E348" s="3">
        <v>2802</v>
      </c>
      <c r="F348" s="3">
        <v>2807</v>
      </c>
      <c r="G348" s="3">
        <v>2817</v>
      </c>
      <c r="H348" s="3">
        <v>2912</v>
      </c>
      <c r="I348" s="3">
        <v>3495</v>
      </c>
      <c r="J348" s="3">
        <v>3841</v>
      </c>
      <c r="K348" s="3">
        <v>3942</v>
      </c>
      <c r="L348" s="3">
        <v>4776</v>
      </c>
      <c r="M348" s="3">
        <v>3392</v>
      </c>
      <c r="N348" s="3">
        <v>1300</v>
      </c>
      <c r="O348" s="3">
        <v>1508</v>
      </c>
      <c r="P348" s="3">
        <v>1945</v>
      </c>
      <c r="Q348" s="3">
        <v>1595</v>
      </c>
      <c r="R348" s="3">
        <v>1771</v>
      </c>
      <c r="S348" s="3">
        <v>2160</v>
      </c>
      <c r="T348" s="20">
        <f t="shared" si="5"/>
        <v>66.15384615384616</v>
      </c>
      <c r="U348" s="11">
        <v>66.150000000000006</v>
      </c>
      <c r="V348" s="2" t="s">
        <v>61</v>
      </c>
    </row>
    <row r="349" spans="1:22">
      <c r="A349" s="2" t="s">
        <v>313</v>
      </c>
      <c r="B349" s="3">
        <v>3209</v>
      </c>
      <c r="C349" s="3">
        <v>3183</v>
      </c>
      <c r="D349" s="3">
        <v>3214</v>
      </c>
      <c r="E349" s="3">
        <v>3481</v>
      </c>
      <c r="F349" s="3">
        <v>3241</v>
      </c>
      <c r="G349" s="3">
        <v>3282</v>
      </c>
      <c r="H349" s="3">
        <v>3673</v>
      </c>
      <c r="I349" s="3">
        <v>3763</v>
      </c>
      <c r="J349" s="3">
        <v>3790</v>
      </c>
      <c r="K349" s="3">
        <v>3800</v>
      </c>
      <c r="L349" s="3">
        <v>3819</v>
      </c>
      <c r="M349" s="3">
        <v>3767</v>
      </c>
      <c r="N349" s="3">
        <v>3857</v>
      </c>
      <c r="O349" s="3">
        <v>3847</v>
      </c>
      <c r="P349" s="3">
        <v>3163</v>
      </c>
      <c r="Q349" s="3">
        <v>2263</v>
      </c>
      <c r="R349" s="3">
        <v>2128</v>
      </c>
      <c r="S349" s="3">
        <v>2131</v>
      </c>
      <c r="T349" s="20">
        <f t="shared" si="5"/>
        <v>-44.749805548353635</v>
      </c>
      <c r="V349" s="2" t="s">
        <v>313</v>
      </c>
    </row>
    <row r="350" spans="1:22">
      <c r="A350" s="2" t="s">
        <v>489</v>
      </c>
      <c r="B350" s="19" t="s">
        <v>47</v>
      </c>
      <c r="C350" s="19" t="s">
        <v>47</v>
      </c>
      <c r="D350" s="19" t="s">
        <v>47</v>
      </c>
      <c r="E350" s="19" t="s">
        <v>47</v>
      </c>
      <c r="F350" s="19" t="s">
        <v>47</v>
      </c>
      <c r="G350" s="19" t="s">
        <v>47</v>
      </c>
      <c r="H350" s="19" t="s">
        <v>47</v>
      </c>
      <c r="I350" s="3">
        <v>2582</v>
      </c>
      <c r="J350" s="3">
        <v>2546</v>
      </c>
      <c r="K350" s="3">
        <v>2582</v>
      </c>
      <c r="L350" s="3">
        <v>2627</v>
      </c>
      <c r="M350" s="3">
        <v>2259</v>
      </c>
      <c r="N350" s="3">
        <v>1994</v>
      </c>
      <c r="O350" s="3">
        <v>1942</v>
      </c>
      <c r="P350" s="3">
        <v>1959</v>
      </c>
      <c r="Q350" s="3">
        <v>2082</v>
      </c>
      <c r="R350" s="3">
        <v>2083</v>
      </c>
      <c r="S350" s="3">
        <v>2127</v>
      </c>
      <c r="T350" s="20">
        <f t="shared" si="5"/>
        <v>6.6700100300902676</v>
      </c>
      <c r="V350" s="2" t="s">
        <v>489</v>
      </c>
    </row>
    <row r="351" spans="1:22">
      <c r="A351" s="2" t="s">
        <v>83</v>
      </c>
      <c r="B351" s="19" t="s">
        <v>47</v>
      </c>
      <c r="C351" s="19" t="s">
        <v>47</v>
      </c>
      <c r="D351" s="19" t="s">
        <v>47</v>
      </c>
      <c r="E351" s="19" t="s">
        <v>47</v>
      </c>
      <c r="F351" s="19" t="s">
        <v>47</v>
      </c>
      <c r="G351" s="19" t="s">
        <v>47</v>
      </c>
      <c r="H351" s="19" t="s">
        <v>47</v>
      </c>
      <c r="I351" s="3">
        <v>1013</v>
      </c>
      <c r="J351" s="3">
        <v>1177</v>
      </c>
      <c r="K351" s="3">
        <v>1242</v>
      </c>
      <c r="L351" s="3">
        <v>1387</v>
      </c>
      <c r="M351" s="3">
        <v>1450</v>
      </c>
      <c r="N351" s="3">
        <v>1716</v>
      </c>
      <c r="O351" s="3">
        <v>1873</v>
      </c>
      <c r="P351" s="3">
        <v>2032</v>
      </c>
      <c r="Q351" s="3">
        <v>2137</v>
      </c>
      <c r="R351" s="3">
        <v>2325</v>
      </c>
      <c r="S351" s="3">
        <v>2120</v>
      </c>
      <c r="T351" s="20">
        <f t="shared" si="5"/>
        <v>23.543123543123535</v>
      </c>
      <c r="U351" s="11">
        <v>23.5</v>
      </c>
      <c r="V351" s="2" t="s">
        <v>83</v>
      </c>
    </row>
    <row r="352" spans="1:22">
      <c r="A352" s="2" t="s">
        <v>298</v>
      </c>
      <c r="B352" s="3">
        <v>5106</v>
      </c>
      <c r="C352" s="3">
        <v>4589</v>
      </c>
      <c r="D352" s="3">
        <v>4871</v>
      </c>
      <c r="E352" s="3">
        <v>4846</v>
      </c>
      <c r="F352" s="3">
        <v>6335</v>
      </c>
      <c r="G352" s="3">
        <v>6385</v>
      </c>
      <c r="H352" s="3">
        <v>6385</v>
      </c>
      <c r="I352" s="3">
        <v>2591</v>
      </c>
      <c r="J352" s="3">
        <v>2508</v>
      </c>
      <c r="K352" s="3">
        <v>2696</v>
      </c>
      <c r="L352" s="3">
        <v>2696</v>
      </c>
      <c r="M352" s="3">
        <v>2704</v>
      </c>
      <c r="N352" s="3">
        <v>2472</v>
      </c>
      <c r="O352" s="3">
        <v>2302</v>
      </c>
      <c r="P352" s="3">
        <v>2229</v>
      </c>
      <c r="Q352" s="3">
        <v>1984</v>
      </c>
      <c r="R352" s="3">
        <v>2063</v>
      </c>
      <c r="S352" s="3">
        <v>2076</v>
      </c>
      <c r="T352" s="20">
        <f t="shared" si="5"/>
        <v>-16.019417475728158</v>
      </c>
      <c r="V352" s="2" t="s">
        <v>298</v>
      </c>
    </row>
    <row r="353" spans="1:22">
      <c r="A353" s="2" t="s">
        <v>310</v>
      </c>
      <c r="B353" s="19">
        <v>588</v>
      </c>
      <c r="C353" s="19">
        <v>477</v>
      </c>
      <c r="D353" s="19">
        <v>405</v>
      </c>
      <c r="E353" s="19">
        <v>409</v>
      </c>
      <c r="F353" s="19">
        <v>402</v>
      </c>
      <c r="G353" s="19">
        <v>405</v>
      </c>
      <c r="H353" s="3">
        <v>1449</v>
      </c>
      <c r="I353" s="3">
        <v>1620</v>
      </c>
      <c r="J353" s="3">
        <v>1553</v>
      </c>
      <c r="K353" s="3">
        <v>1485</v>
      </c>
      <c r="L353" s="3">
        <v>1529</v>
      </c>
      <c r="M353" s="3">
        <v>1558</v>
      </c>
      <c r="N353" s="3">
        <v>1773</v>
      </c>
      <c r="O353" s="3">
        <v>1826</v>
      </c>
      <c r="P353" s="3">
        <v>2008</v>
      </c>
      <c r="Q353" s="3">
        <v>2009</v>
      </c>
      <c r="R353" s="3">
        <v>1886</v>
      </c>
      <c r="S353" s="3">
        <v>2032</v>
      </c>
      <c r="T353" s="20">
        <f t="shared" si="5"/>
        <v>14.608009024252677</v>
      </c>
      <c r="V353" s="2" t="s">
        <v>310</v>
      </c>
    </row>
    <row r="354" spans="1:22">
      <c r="A354" s="2" t="s">
        <v>72</v>
      </c>
      <c r="B354" s="3">
        <v>1266</v>
      </c>
      <c r="C354" s="3">
        <v>1236</v>
      </c>
      <c r="D354" s="3">
        <v>1404</v>
      </c>
      <c r="E354" s="3">
        <v>1409</v>
      </c>
      <c r="F354" s="3">
        <v>1395</v>
      </c>
      <c r="G354" s="3">
        <v>1364</v>
      </c>
      <c r="H354" s="3">
        <v>2131</v>
      </c>
      <c r="I354" s="3">
        <v>2046</v>
      </c>
      <c r="J354" s="3">
        <v>2074</v>
      </c>
      <c r="K354" s="3">
        <v>1858</v>
      </c>
      <c r="L354" s="3">
        <v>2023</v>
      </c>
      <c r="M354" s="3">
        <v>2004</v>
      </c>
      <c r="N354" s="3">
        <v>2152</v>
      </c>
      <c r="O354" s="3">
        <v>2145</v>
      </c>
      <c r="P354" s="3">
        <v>2159</v>
      </c>
      <c r="Q354" s="3">
        <v>2097</v>
      </c>
      <c r="R354" s="3">
        <v>2037</v>
      </c>
      <c r="S354" s="3">
        <v>2030</v>
      </c>
      <c r="T354" s="20">
        <f t="shared" si="5"/>
        <v>-5.6691449814126438</v>
      </c>
      <c r="U354" s="11">
        <v>-5.67</v>
      </c>
      <c r="V354" s="2" t="s">
        <v>72</v>
      </c>
    </row>
    <row r="355" spans="1:22">
      <c r="A355" s="2" t="s">
        <v>412</v>
      </c>
      <c r="B355" s="19" t="s">
        <v>47</v>
      </c>
      <c r="C355" s="19" t="s">
        <v>47</v>
      </c>
      <c r="D355" s="19" t="s">
        <v>47</v>
      </c>
      <c r="E355" s="19">
        <v>811</v>
      </c>
      <c r="F355" s="19">
        <v>673</v>
      </c>
      <c r="G355" s="19">
        <v>843</v>
      </c>
      <c r="H355" s="3">
        <v>1193</v>
      </c>
      <c r="I355" s="3">
        <v>1094</v>
      </c>
      <c r="J355" s="19">
        <v>774</v>
      </c>
      <c r="K355" s="19">
        <v>827</v>
      </c>
      <c r="L355" s="19">
        <v>964</v>
      </c>
      <c r="M355" s="3">
        <v>1089</v>
      </c>
      <c r="N355" s="19">
        <v>962</v>
      </c>
      <c r="O355" s="3">
        <v>1000</v>
      </c>
      <c r="P355" s="3">
        <v>1020</v>
      </c>
      <c r="Q355" s="3">
        <v>1624</v>
      </c>
      <c r="R355" s="3">
        <v>1777</v>
      </c>
      <c r="S355" s="3">
        <v>2026</v>
      </c>
      <c r="T355" s="20">
        <f t="shared" si="5"/>
        <v>110.60291060291058</v>
      </c>
      <c r="V355" s="2" t="s">
        <v>412</v>
      </c>
    </row>
    <row r="356" spans="1:22">
      <c r="A356" s="2" t="s">
        <v>214</v>
      </c>
      <c r="B356" s="19" t="s">
        <v>47</v>
      </c>
      <c r="C356" s="19" t="s">
        <v>47</v>
      </c>
      <c r="D356" s="19" t="s">
        <v>47</v>
      </c>
      <c r="E356" s="19">
        <v>146</v>
      </c>
      <c r="F356" s="19">
        <v>149</v>
      </c>
      <c r="G356" s="19">
        <v>961</v>
      </c>
      <c r="H356" s="3">
        <v>1752</v>
      </c>
      <c r="I356" s="3">
        <v>1840</v>
      </c>
      <c r="J356" s="3">
        <v>1664</v>
      </c>
      <c r="K356" s="3">
        <v>1565</v>
      </c>
      <c r="L356" s="3">
        <v>1630</v>
      </c>
      <c r="M356" s="3">
        <v>1550</v>
      </c>
      <c r="N356" s="3">
        <v>1711</v>
      </c>
      <c r="O356" s="3">
        <v>1805</v>
      </c>
      <c r="P356" s="3">
        <v>1842</v>
      </c>
      <c r="Q356" s="3">
        <v>1975</v>
      </c>
      <c r="R356" s="3">
        <v>1982</v>
      </c>
      <c r="S356" s="3">
        <v>2019</v>
      </c>
      <c r="T356" s="20">
        <f t="shared" si="5"/>
        <v>18.001168907071886</v>
      </c>
      <c r="V356" s="2" t="s">
        <v>214</v>
      </c>
    </row>
    <row r="357" spans="1:22">
      <c r="A357" s="2" t="s">
        <v>117</v>
      </c>
      <c r="B357" s="3">
        <v>1789</v>
      </c>
      <c r="C357" s="3">
        <v>1927</v>
      </c>
      <c r="D357" s="3">
        <v>2196</v>
      </c>
      <c r="E357" s="3">
        <v>1394</v>
      </c>
      <c r="F357" s="3">
        <v>1462</v>
      </c>
      <c r="G357" s="3">
        <v>1540</v>
      </c>
      <c r="H357" s="3">
        <v>1486</v>
      </c>
      <c r="I357" s="3">
        <v>1535</v>
      </c>
      <c r="J357" s="3">
        <v>1550</v>
      </c>
      <c r="K357" s="3">
        <v>1705</v>
      </c>
      <c r="L357" s="3">
        <v>1590</v>
      </c>
      <c r="M357" s="3">
        <v>1231</v>
      </c>
      <c r="N357" s="3">
        <v>1096</v>
      </c>
      <c r="O357" s="3">
        <v>1394</v>
      </c>
      <c r="P357" s="3">
        <v>1330</v>
      </c>
      <c r="Q357" s="3">
        <v>1600</v>
      </c>
      <c r="R357" s="3">
        <v>1800</v>
      </c>
      <c r="S357" s="3">
        <v>2000</v>
      </c>
      <c r="T357" s="20">
        <f t="shared" si="5"/>
        <v>82.481751824817522</v>
      </c>
      <c r="U357" s="11">
        <v>82.48</v>
      </c>
      <c r="V357" s="2" t="s">
        <v>117</v>
      </c>
    </row>
    <row r="358" spans="1:22">
      <c r="A358" s="2" t="s">
        <v>456</v>
      </c>
      <c r="B358" s="19" t="s">
        <v>47</v>
      </c>
      <c r="C358" s="19" t="s">
        <v>47</v>
      </c>
      <c r="D358" s="19" t="s">
        <v>47</v>
      </c>
      <c r="E358" s="3">
        <v>2102</v>
      </c>
      <c r="F358" s="3">
        <v>2157</v>
      </c>
      <c r="G358" s="3">
        <v>3245</v>
      </c>
      <c r="H358" s="3">
        <v>2985</v>
      </c>
      <c r="I358" s="3">
        <v>2603</v>
      </c>
      <c r="J358" s="3">
        <v>2606</v>
      </c>
      <c r="K358" s="3">
        <v>2658</v>
      </c>
      <c r="L358" s="3">
        <v>2499</v>
      </c>
      <c r="M358" s="3">
        <v>2267</v>
      </c>
      <c r="N358" s="3">
        <v>2330</v>
      </c>
      <c r="O358" s="3">
        <v>2237</v>
      </c>
      <c r="P358" s="3">
        <v>1945</v>
      </c>
      <c r="Q358" s="3">
        <v>2033</v>
      </c>
      <c r="R358" s="3">
        <v>2038</v>
      </c>
      <c r="S358" s="3">
        <v>2000</v>
      </c>
      <c r="T358" s="20">
        <f t="shared" si="5"/>
        <v>-14.163090128755362</v>
      </c>
      <c r="V358" s="2" t="s">
        <v>456</v>
      </c>
    </row>
    <row r="359" spans="1:22">
      <c r="A359" s="2" t="s">
        <v>383</v>
      </c>
      <c r="B359" s="19" t="s">
        <v>47</v>
      </c>
      <c r="C359" s="19" t="s">
        <v>47</v>
      </c>
      <c r="D359" s="19" t="s">
        <v>47</v>
      </c>
      <c r="E359" s="19">
        <v>906</v>
      </c>
      <c r="F359" s="19">
        <v>543</v>
      </c>
      <c r="G359" s="19">
        <v>717</v>
      </c>
      <c r="H359" s="19">
        <v>756</v>
      </c>
      <c r="I359" s="19">
        <v>783</v>
      </c>
      <c r="J359" s="19">
        <v>757</v>
      </c>
      <c r="K359" s="19">
        <v>759</v>
      </c>
      <c r="L359" s="3">
        <v>1096</v>
      </c>
      <c r="M359" s="19">
        <v>944</v>
      </c>
      <c r="N359" s="19">
        <v>926</v>
      </c>
      <c r="O359" s="19">
        <v>923</v>
      </c>
      <c r="P359" s="3">
        <v>1086</v>
      </c>
      <c r="Q359" s="3">
        <v>1436</v>
      </c>
      <c r="R359" s="3">
        <v>1623</v>
      </c>
      <c r="S359" s="3">
        <v>1930</v>
      </c>
      <c r="T359" s="20">
        <f t="shared" si="5"/>
        <v>108.42332613390928</v>
      </c>
      <c r="V359" s="2" t="s">
        <v>383</v>
      </c>
    </row>
    <row r="360" spans="1:22">
      <c r="A360" s="2" t="s">
        <v>347</v>
      </c>
      <c r="B360" s="3">
        <v>4930</v>
      </c>
      <c r="C360" s="3">
        <v>5382</v>
      </c>
      <c r="D360" s="3">
        <v>6163</v>
      </c>
      <c r="E360" s="3">
        <v>5719</v>
      </c>
      <c r="F360" s="3">
        <v>6081</v>
      </c>
      <c r="G360" s="3">
        <v>6566</v>
      </c>
      <c r="H360" s="3">
        <v>2401</v>
      </c>
      <c r="I360" s="3">
        <v>2564</v>
      </c>
      <c r="J360" s="3">
        <v>2614</v>
      </c>
      <c r="K360" s="3">
        <v>2954</v>
      </c>
      <c r="L360" s="3">
        <v>2989</v>
      </c>
      <c r="M360" s="3">
        <v>1859</v>
      </c>
      <c r="N360" s="3">
        <v>1912</v>
      </c>
      <c r="O360" s="3">
        <v>1917</v>
      </c>
      <c r="P360" s="3">
        <v>1933</v>
      </c>
      <c r="Q360" s="3">
        <v>1912</v>
      </c>
      <c r="R360" s="3">
        <v>1912</v>
      </c>
      <c r="S360" s="3">
        <v>1925</v>
      </c>
      <c r="T360" s="20">
        <f t="shared" si="5"/>
        <v>0.67991631799162455</v>
      </c>
      <c r="V360" s="2" t="s">
        <v>347</v>
      </c>
    </row>
    <row r="361" spans="1:22">
      <c r="A361" s="2" t="s">
        <v>361</v>
      </c>
      <c r="B361" s="19" t="s">
        <v>47</v>
      </c>
      <c r="C361" s="19" t="s">
        <v>47</v>
      </c>
      <c r="D361" s="19" t="s">
        <v>47</v>
      </c>
      <c r="E361" s="3">
        <v>1440</v>
      </c>
      <c r="F361" s="19">
        <v>886</v>
      </c>
      <c r="G361" s="19">
        <v>960</v>
      </c>
      <c r="H361" s="19">
        <v>843</v>
      </c>
      <c r="I361" s="19">
        <v>803</v>
      </c>
      <c r="J361" s="19">
        <v>950</v>
      </c>
      <c r="K361" s="3">
        <v>1141</v>
      </c>
      <c r="L361" s="3">
        <v>1318</v>
      </c>
      <c r="M361" s="3">
        <v>2097</v>
      </c>
      <c r="N361" s="3">
        <v>2145</v>
      </c>
      <c r="O361" s="3">
        <v>2094</v>
      </c>
      <c r="P361" s="3">
        <v>2056</v>
      </c>
      <c r="Q361" s="3">
        <v>1638</v>
      </c>
      <c r="R361" s="3">
        <v>1814</v>
      </c>
      <c r="S361" s="3">
        <v>1921</v>
      </c>
      <c r="T361" s="20">
        <f t="shared" si="5"/>
        <v>-10.442890442890441</v>
      </c>
      <c r="V361" s="2" t="s">
        <v>361</v>
      </c>
    </row>
    <row r="362" spans="1:22">
      <c r="A362" s="2" t="s">
        <v>258</v>
      </c>
      <c r="B362" s="3">
        <v>2390</v>
      </c>
      <c r="C362" s="3">
        <v>2135</v>
      </c>
      <c r="D362" s="3">
        <v>2063</v>
      </c>
      <c r="E362" s="3">
        <v>2089</v>
      </c>
      <c r="F362" s="3">
        <v>2142</v>
      </c>
      <c r="G362" s="3">
        <v>2129</v>
      </c>
      <c r="H362" s="3">
        <v>3965</v>
      </c>
      <c r="I362" s="3">
        <v>4029</v>
      </c>
      <c r="J362" s="3">
        <v>3288</v>
      </c>
      <c r="K362" s="3">
        <v>3148</v>
      </c>
      <c r="L362" s="3">
        <v>3223</v>
      </c>
      <c r="M362" s="3">
        <v>2625</v>
      </c>
      <c r="N362" s="3">
        <v>2216</v>
      </c>
      <c r="O362" s="3">
        <v>2100</v>
      </c>
      <c r="P362" s="3">
        <v>2285</v>
      </c>
      <c r="Q362" s="3">
        <v>2008</v>
      </c>
      <c r="R362" s="3">
        <v>1943</v>
      </c>
      <c r="S362" s="3">
        <v>1905</v>
      </c>
      <c r="T362" s="20">
        <f t="shared" si="5"/>
        <v>-14.034296028880867</v>
      </c>
      <c r="V362" s="2" t="s">
        <v>258</v>
      </c>
    </row>
    <row r="363" spans="1:22">
      <c r="A363" s="2" t="s">
        <v>282</v>
      </c>
      <c r="B363" s="3">
        <v>1701</v>
      </c>
      <c r="C363" s="3">
        <v>1739</v>
      </c>
      <c r="D363" s="3">
        <v>1727</v>
      </c>
      <c r="E363" s="3">
        <v>1668</v>
      </c>
      <c r="F363" s="3">
        <v>1750</v>
      </c>
      <c r="G363" s="3">
        <v>1820</v>
      </c>
      <c r="H363" s="3">
        <v>2050</v>
      </c>
      <c r="I363" s="3">
        <v>2050</v>
      </c>
      <c r="J363" s="3">
        <v>1957</v>
      </c>
      <c r="K363" s="3">
        <v>1771</v>
      </c>
      <c r="L363" s="3">
        <v>1789</v>
      </c>
      <c r="M363" s="3">
        <v>1957</v>
      </c>
      <c r="N363" s="3">
        <v>2087</v>
      </c>
      <c r="O363" s="3">
        <v>2269</v>
      </c>
      <c r="P363" s="3">
        <v>2344</v>
      </c>
      <c r="Q363" s="3">
        <v>2381</v>
      </c>
      <c r="R363" s="3">
        <v>2429</v>
      </c>
      <c r="S363" s="3">
        <v>1902</v>
      </c>
      <c r="T363" s="20">
        <f t="shared" si="5"/>
        <v>-8.8643986583612833</v>
      </c>
      <c r="V363" s="2" t="s">
        <v>282</v>
      </c>
    </row>
    <row r="364" spans="1:22">
      <c r="A364" s="2" t="s">
        <v>106</v>
      </c>
      <c r="B364" s="3">
        <v>2374</v>
      </c>
      <c r="C364" s="3">
        <v>2194</v>
      </c>
      <c r="D364" s="3">
        <v>2244</v>
      </c>
      <c r="E364" s="3">
        <v>2451</v>
      </c>
      <c r="F364" s="3">
        <v>2292</v>
      </c>
      <c r="G364" s="3">
        <v>2092</v>
      </c>
      <c r="H364" s="3">
        <v>2270</v>
      </c>
      <c r="I364" s="3">
        <v>2289</v>
      </c>
      <c r="J364" s="3">
        <v>2290</v>
      </c>
      <c r="K364" s="3">
        <v>2441</v>
      </c>
      <c r="L364" s="3">
        <v>2738</v>
      </c>
      <c r="M364" s="3">
        <v>2800</v>
      </c>
      <c r="N364" s="3">
        <v>2802</v>
      </c>
      <c r="O364" s="3">
        <v>2900</v>
      </c>
      <c r="P364" s="3">
        <v>2800</v>
      </c>
      <c r="Q364" s="3">
        <v>2000</v>
      </c>
      <c r="R364" s="3">
        <v>2003</v>
      </c>
      <c r="S364" s="3">
        <v>1900</v>
      </c>
      <c r="T364" s="20">
        <f t="shared" si="5"/>
        <v>-32.191291934332625</v>
      </c>
      <c r="U364" s="11">
        <v>-32.19</v>
      </c>
      <c r="V364" s="2" t="s">
        <v>106</v>
      </c>
    </row>
    <row r="365" spans="1:22">
      <c r="A365" s="2" t="s">
        <v>274</v>
      </c>
      <c r="B365" s="19" t="s">
        <v>47</v>
      </c>
      <c r="C365" s="19" t="s">
        <v>47</v>
      </c>
      <c r="D365" s="19" t="s">
        <v>47</v>
      </c>
      <c r="E365" s="19" t="s">
        <v>47</v>
      </c>
      <c r="F365" s="19" t="s">
        <v>47</v>
      </c>
      <c r="G365" s="19" t="s">
        <v>47</v>
      </c>
      <c r="H365" s="19" t="s">
        <v>47</v>
      </c>
      <c r="I365" s="3">
        <v>1096</v>
      </c>
      <c r="J365" s="3">
        <v>1048</v>
      </c>
      <c r="K365" s="3">
        <v>1244</v>
      </c>
      <c r="L365" s="3">
        <v>1445</v>
      </c>
      <c r="M365" s="3">
        <v>1587</v>
      </c>
      <c r="N365" s="3">
        <v>1666</v>
      </c>
      <c r="O365" s="3">
        <v>1825</v>
      </c>
      <c r="P365" s="3">
        <v>1942</v>
      </c>
      <c r="Q365" s="3">
        <v>1858</v>
      </c>
      <c r="R365" s="3">
        <v>1966</v>
      </c>
      <c r="S365" s="3">
        <v>1887</v>
      </c>
      <c r="T365" s="20">
        <f t="shared" si="5"/>
        <v>13.265306122448983</v>
      </c>
      <c r="V365" s="2" t="s">
        <v>274</v>
      </c>
    </row>
    <row r="366" spans="1:22">
      <c r="A366" s="2" t="s">
        <v>113</v>
      </c>
      <c r="B366" s="19" t="s">
        <v>47</v>
      </c>
      <c r="C366" s="19" t="s">
        <v>47</v>
      </c>
      <c r="D366" s="19" t="s">
        <v>47</v>
      </c>
      <c r="E366" s="3">
        <v>3050</v>
      </c>
      <c r="F366" s="3">
        <v>3500</v>
      </c>
      <c r="G366" s="3">
        <v>2800</v>
      </c>
      <c r="H366" s="3">
        <v>1345</v>
      </c>
      <c r="I366" s="3">
        <v>1453</v>
      </c>
      <c r="J366" s="3">
        <v>1511</v>
      </c>
      <c r="K366" s="3">
        <v>1395</v>
      </c>
      <c r="L366" s="3">
        <v>1120</v>
      </c>
      <c r="M366" s="3">
        <v>1103</v>
      </c>
      <c r="N366" s="3">
        <v>4059</v>
      </c>
      <c r="O366" s="3">
        <v>4221</v>
      </c>
      <c r="P366" s="3">
        <v>9803</v>
      </c>
      <c r="Q366" s="3">
        <v>1643</v>
      </c>
      <c r="R366" s="3">
        <v>1772</v>
      </c>
      <c r="S366" s="3">
        <v>1826</v>
      </c>
      <c r="T366" s="20">
        <f t="shared" si="5"/>
        <v>-55.013550135501355</v>
      </c>
      <c r="U366" s="11">
        <v>-55.01</v>
      </c>
      <c r="V366" s="2" t="s">
        <v>113</v>
      </c>
    </row>
    <row r="367" spans="1:22">
      <c r="A367" s="2" t="s">
        <v>243</v>
      </c>
      <c r="B367" s="19" t="s">
        <v>47</v>
      </c>
      <c r="C367" s="19" t="s">
        <v>47</v>
      </c>
      <c r="D367" s="19" t="s">
        <v>47</v>
      </c>
      <c r="E367" s="19">
        <v>338</v>
      </c>
      <c r="F367" s="19">
        <v>371</v>
      </c>
      <c r="G367" s="19">
        <v>960</v>
      </c>
      <c r="H367" s="3">
        <v>1600</v>
      </c>
      <c r="I367" s="3">
        <v>1900</v>
      </c>
      <c r="J367" s="3">
        <v>1700</v>
      </c>
      <c r="K367" s="3">
        <v>1900</v>
      </c>
      <c r="L367" s="3">
        <v>2100</v>
      </c>
      <c r="M367" s="3">
        <v>2100</v>
      </c>
      <c r="N367" s="3">
        <v>1900</v>
      </c>
      <c r="O367" s="3">
        <v>1700</v>
      </c>
      <c r="P367" s="3">
        <v>1750</v>
      </c>
      <c r="Q367" s="3">
        <v>1850</v>
      </c>
      <c r="R367" s="3">
        <v>1554</v>
      </c>
      <c r="S367" s="3">
        <v>1800</v>
      </c>
      <c r="T367" s="20">
        <f t="shared" si="5"/>
        <v>-5.2631578947368478</v>
      </c>
      <c r="V367" s="2" t="s">
        <v>243</v>
      </c>
    </row>
    <row r="368" spans="1:22">
      <c r="A368" s="2" t="s">
        <v>207</v>
      </c>
      <c r="B368" s="3">
        <v>4800</v>
      </c>
      <c r="C368" s="3">
        <v>4080</v>
      </c>
      <c r="D368" s="3">
        <v>3813</v>
      </c>
      <c r="E368" s="3">
        <v>3181</v>
      </c>
      <c r="F368" s="3">
        <v>3196</v>
      </c>
      <c r="G368" s="3">
        <v>3205</v>
      </c>
      <c r="H368" s="3">
        <v>2620</v>
      </c>
      <c r="I368" s="3">
        <v>2595</v>
      </c>
      <c r="J368" s="3">
        <v>2466</v>
      </c>
      <c r="K368" s="3">
        <v>2540</v>
      </c>
      <c r="L368" s="3">
        <v>2427</v>
      </c>
      <c r="M368" s="3">
        <v>2502</v>
      </c>
      <c r="N368" s="3">
        <v>2203</v>
      </c>
      <c r="O368" s="3">
        <v>2152</v>
      </c>
      <c r="P368" s="3">
        <v>2130</v>
      </c>
      <c r="Q368" s="3">
        <v>1892</v>
      </c>
      <c r="R368" s="3">
        <v>1978</v>
      </c>
      <c r="S368" s="3">
        <v>1780</v>
      </c>
      <c r="T368" s="20">
        <f t="shared" si="5"/>
        <v>-19.201089423513395</v>
      </c>
      <c r="V368" s="2" t="s">
        <v>207</v>
      </c>
    </row>
    <row r="369" spans="1:22">
      <c r="A369" s="2" t="s">
        <v>342</v>
      </c>
      <c r="B369" s="19" t="s">
        <v>47</v>
      </c>
      <c r="C369" s="19" t="s">
        <v>47</v>
      </c>
      <c r="D369" s="19" t="s">
        <v>47</v>
      </c>
      <c r="E369" s="3">
        <v>5837</v>
      </c>
      <c r="F369" s="3">
        <v>1728</v>
      </c>
      <c r="G369" s="3">
        <v>1349</v>
      </c>
      <c r="H369" s="3">
        <v>1944</v>
      </c>
      <c r="I369" s="3">
        <v>1659</v>
      </c>
      <c r="J369" s="3">
        <v>1691</v>
      </c>
      <c r="K369" s="3">
        <v>1350</v>
      </c>
      <c r="L369" s="3">
        <v>1512</v>
      </c>
      <c r="M369" s="3">
        <v>2640</v>
      </c>
      <c r="N369" s="3">
        <v>3226</v>
      </c>
      <c r="O369" s="3">
        <v>2287</v>
      </c>
      <c r="P369" s="3">
        <v>2465</v>
      </c>
      <c r="Q369" s="3">
        <v>2442</v>
      </c>
      <c r="R369" s="3">
        <v>2425</v>
      </c>
      <c r="S369" s="3">
        <v>1771</v>
      </c>
      <c r="T369" s="20">
        <f t="shared" si="5"/>
        <v>-45.102293862368256</v>
      </c>
      <c r="V369" s="2" t="s">
        <v>342</v>
      </c>
    </row>
    <row r="370" spans="1:22">
      <c r="A370" s="2" t="s">
        <v>439</v>
      </c>
      <c r="B370" s="3">
        <v>3601</v>
      </c>
      <c r="C370" s="3">
        <v>3849</v>
      </c>
      <c r="D370" s="3">
        <v>3305</v>
      </c>
      <c r="E370" s="3">
        <v>3329</v>
      </c>
      <c r="F370" s="3">
        <v>3288</v>
      </c>
      <c r="G370" s="3">
        <v>3188</v>
      </c>
      <c r="H370" s="3">
        <v>1440</v>
      </c>
      <c r="I370" s="3">
        <v>1610</v>
      </c>
      <c r="J370" s="3">
        <v>1522</v>
      </c>
      <c r="K370" s="3">
        <v>1459</v>
      </c>
      <c r="L370" s="3">
        <v>1557</v>
      </c>
      <c r="M370" s="3">
        <v>1591</v>
      </c>
      <c r="N370" s="3">
        <v>1569</v>
      </c>
      <c r="O370" s="3">
        <v>1724</v>
      </c>
      <c r="P370" s="3">
        <v>1771</v>
      </c>
      <c r="Q370" s="3">
        <v>1915</v>
      </c>
      <c r="R370" s="3">
        <v>1810</v>
      </c>
      <c r="S370" s="3">
        <v>1766</v>
      </c>
      <c r="T370" s="20">
        <f t="shared" si="5"/>
        <v>12.555768005098788</v>
      </c>
      <c r="V370" s="2" t="s">
        <v>439</v>
      </c>
    </row>
    <row r="371" spans="1:22">
      <c r="A371" s="2" t="s">
        <v>248</v>
      </c>
      <c r="B371" s="3">
        <v>1291</v>
      </c>
      <c r="C371" s="3">
        <v>1278</v>
      </c>
      <c r="D371" s="3">
        <v>1474</v>
      </c>
      <c r="E371" s="3">
        <v>1483</v>
      </c>
      <c r="F371" s="3">
        <v>1456</v>
      </c>
      <c r="G371" s="3">
        <v>1486</v>
      </c>
      <c r="H371" s="19">
        <v>841</v>
      </c>
      <c r="I371" s="19">
        <v>927</v>
      </c>
      <c r="J371" s="19">
        <v>876</v>
      </c>
      <c r="K371" s="19">
        <v>823</v>
      </c>
      <c r="L371" s="19">
        <v>899</v>
      </c>
      <c r="M371" s="19">
        <v>971</v>
      </c>
      <c r="N371" s="3">
        <v>1145</v>
      </c>
      <c r="O371" s="3">
        <v>1242</v>
      </c>
      <c r="P371" s="3">
        <v>1304</v>
      </c>
      <c r="Q371" s="3">
        <v>1377</v>
      </c>
      <c r="R371" s="3">
        <v>1453</v>
      </c>
      <c r="S371" s="3">
        <v>1743</v>
      </c>
      <c r="T371" s="20">
        <f t="shared" si="5"/>
        <v>52.227074235807855</v>
      </c>
      <c r="V371" s="2" t="s">
        <v>248</v>
      </c>
    </row>
    <row r="372" spans="1:22">
      <c r="A372" s="2" t="s">
        <v>367</v>
      </c>
      <c r="B372" s="19" t="s">
        <v>47</v>
      </c>
      <c r="C372" s="19" t="s">
        <v>47</v>
      </c>
      <c r="D372" s="19" t="s">
        <v>47</v>
      </c>
      <c r="E372" s="3">
        <v>2955</v>
      </c>
      <c r="F372" s="3">
        <v>2909</v>
      </c>
      <c r="G372" s="3">
        <v>2971</v>
      </c>
      <c r="H372" s="3">
        <v>1258</v>
      </c>
      <c r="I372" s="3">
        <v>2953</v>
      </c>
      <c r="J372" s="3">
        <v>2869</v>
      </c>
      <c r="K372" s="3">
        <v>2846</v>
      </c>
      <c r="L372" s="3">
        <v>2402</v>
      </c>
      <c r="M372" s="3">
        <v>2313</v>
      </c>
      <c r="N372" s="3">
        <v>2310</v>
      </c>
      <c r="O372" s="3">
        <v>2375</v>
      </c>
      <c r="P372" s="3">
        <v>1927</v>
      </c>
      <c r="Q372" s="3">
        <v>1420</v>
      </c>
      <c r="R372" s="3">
        <v>1733</v>
      </c>
      <c r="S372" s="3">
        <v>1720</v>
      </c>
      <c r="T372" s="20">
        <f t="shared" si="5"/>
        <v>-25.541125541125542</v>
      </c>
      <c r="V372" s="2" t="s">
        <v>367</v>
      </c>
    </row>
    <row r="373" spans="1:22" ht="21">
      <c r="A373" s="2" t="s">
        <v>170</v>
      </c>
      <c r="B373" s="3">
        <v>2310</v>
      </c>
      <c r="C373" s="3">
        <v>2320</v>
      </c>
      <c r="D373" s="3">
        <v>2320</v>
      </c>
      <c r="E373" s="3">
        <v>2390</v>
      </c>
      <c r="F373" s="3">
        <v>3210</v>
      </c>
      <c r="G373" s="3">
        <v>3340</v>
      </c>
      <c r="H373" s="3">
        <v>1800</v>
      </c>
      <c r="I373" s="3">
        <v>1500</v>
      </c>
      <c r="J373" s="3">
        <v>1500</v>
      </c>
      <c r="K373" s="3">
        <v>1480</v>
      </c>
      <c r="L373" s="3">
        <v>1490</v>
      </c>
      <c r="M373" s="3">
        <v>1500</v>
      </c>
      <c r="N373" s="3">
        <v>1666</v>
      </c>
      <c r="O373" s="3">
        <v>1680</v>
      </c>
      <c r="P373" s="3">
        <v>1854</v>
      </c>
      <c r="Q373" s="3">
        <v>1700</v>
      </c>
      <c r="R373" s="3">
        <v>2200</v>
      </c>
      <c r="S373" s="3">
        <v>1700</v>
      </c>
      <c r="T373" s="20">
        <f t="shared" si="5"/>
        <v>2.0408163265306145</v>
      </c>
      <c r="U373" s="11">
        <v>2.04</v>
      </c>
      <c r="V373" s="2" t="s">
        <v>170</v>
      </c>
    </row>
    <row r="374" spans="1:22">
      <c r="A374" s="2" t="s">
        <v>90</v>
      </c>
      <c r="B374" s="19" t="s">
        <v>47</v>
      </c>
      <c r="C374" s="19" t="s">
        <v>47</v>
      </c>
      <c r="D374" s="19" t="s">
        <v>47</v>
      </c>
      <c r="E374" s="3">
        <v>1487</v>
      </c>
      <c r="F374" s="19">
        <v>666</v>
      </c>
      <c r="G374" s="19">
        <v>805</v>
      </c>
      <c r="H374" s="3">
        <v>1401</v>
      </c>
      <c r="I374" s="19">
        <v>782</v>
      </c>
      <c r="J374" s="19">
        <v>759</v>
      </c>
      <c r="K374" s="19">
        <v>872</v>
      </c>
      <c r="L374" s="19">
        <v>892</v>
      </c>
      <c r="M374" s="19">
        <v>764</v>
      </c>
      <c r="N374" s="19">
        <v>816</v>
      </c>
      <c r="O374" s="19">
        <v>802</v>
      </c>
      <c r="P374" s="19">
        <v>706</v>
      </c>
      <c r="Q374" s="3">
        <v>1243</v>
      </c>
      <c r="R374" s="3">
        <v>1090</v>
      </c>
      <c r="S374" s="3">
        <v>1644</v>
      </c>
      <c r="T374" s="20">
        <f t="shared" si="5"/>
        <v>101.47058823529412</v>
      </c>
      <c r="U374" s="11">
        <v>101.47</v>
      </c>
      <c r="V374" s="2" t="s">
        <v>90</v>
      </c>
    </row>
    <row r="375" spans="1:22">
      <c r="A375" s="2" t="s">
        <v>297</v>
      </c>
      <c r="B375" s="19" t="s">
        <v>47</v>
      </c>
      <c r="C375" s="19" t="s">
        <v>47</v>
      </c>
      <c r="D375" s="19" t="s">
        <v>47</v>
      </c>
      <c r="E375" s="19">
        <v>945</v>
      </c>
      <c r="F375" s="19">
        <v>871</v>
      </c>
      <c r="G375" s="19">
        <v>868</v>
      </c>
      <c r="H375" s="19">
        <v>920</v>
      </c>
      <c r="I375" s="3">
        <v>1082</v>
      </c>
      <c r="J375" s="3">
        <v>1082</v>
      </c>
      <c r="K375" s="19">
        <v>972</v>
      </c>
      <c r="L375" s="19">
        <v>900</v>
      </c>
      <c r="M375" s="3">
        <v>1613</v>
      </c>
      <c r="N375" s="3">
        <v>1644</v>
      </c>
      <c r="O375" s="3">
        <v>1613</v>
      </c>
      <c r="P375" s="3">
        <v>1331</v>
      </c>
      <c r="Q375" s="3">
        <v>1166</v>
      </c>
      <c r="R375" s="3">
        <v>1210</v>
      </c>
      <c r="S375" s="3">
        <v>1584</v>
      </c>
      <c r="T375" s="20">
        <f t="shared" si="5"/>
        <v>-3.6496350364963459</v>
      </c>
      <c r="V375" s="2" t="s">
        <v>297</v>
      </c>
    </row>
    <row r="376" spans="1:22">
      <c r="A376" s="2" t="s">
        <v>181</v>
      </c>
      <c r="B376" s="19">
        <v>383</v>
      </c>
      <c r="C376" s="19">
        <v>396</v>
      </c>
      <c r="D376" s="19">
        <v>420</v>
      </c>
      <c r="E376" s="19">
        <v>600</v>
      </c>
      <c r="F376" s="19">
        <v>527</v>
      </c>
      <c r="G376" s="19">
        <v>500</v>
      </c>
      <c r="H376" s="3">
        <v>1360</v>
      </c>
      <c r="I376" s="3">
        <v>1452</v>
      </c>
      <c r="J376" s="3">
        <v>1452</v>
      </c>
      <c r="K376" s="3">
        <v>1564</v>
      </c>
      <c r="L376" s="3">
        <v>4272</v>
      </c>
      <c r="M376" s="3">
        <v>4158</v>
      </c>
      <c r="N376" s="3">
        <v>4112</v>
      </c>
      <c r="O376" s="3">
        <v>1508</v>
      </c>
      <c r="P376" s="3">
        <v>1583</v>
      </c>
      <c r="Q376" s="19">
        <v>828</v>
      </c>
      <c r="R376" s="3">
        <v>1945</v>
      </c>
      <c r="S376" s="3">
        <v>1581</v>
      </c>
      <c r="T376" s="20">
        <f t="shared" si="5"/>
        <v>-61.551556420233467</v>
      </c>
      <c r="V376" s="2" t="s">
        <v>181</v>
      </c>
    </row>
    <row r="377" spans="1:22">
      <c r="A377" s="2" t="s">
        <v>429</v>
      </c>
      <c r="B377" s="19" t="s">
        <v>47</v>
      </c>
      <c r="C377" s="19" t="s">
        <v>47</v>
      </c>
      <c r="D377" s="19" t="s">
        <v>47</v>
      </c>
      <c r="E377" s="3">
        <v>1410</v>
      </c>
      <c r="F377" s="3">
        <v>1452</v>
      </c>
      <c r="G377" s="3">
        <v>1369</v>
      </c>
      <c r="H377" s="3">
        <v>1541</v>
      </c>
      <c r="I377" s="3">
        <v>1434</v>
      </c>
      <c r="J377" s="3">
        <v>1448</v>
      </c>
      <c r="K377" s="3">
        <v>1466</v>
      </c>
      <c r="L377" s="3">
        <v>1469</v>
      </c>
      <c r="M377" s="3">
        <v>1472</v>
      </c>
      <c r="N377" s="3">
        <v>1502</v>
      </c>
      <c r="O377" s="3">
        <v>1487</v>
      </c>
      <c r="P377" s="3">
        <v>1501</v>
      </c>
      <c r="Q377" s="3">
        <v>1516</v>
      </c>
      <c r="R377" s="3">
        <v>1546</v>
      </c>
      <c r="S377" s="3">
        <v>1562</v>
      </c>
      <c r="T377" s="20">
        <f t="shared" si="5"/>
        <v>3.9946737683089317</v>
      </c>
      <c r="V377" s="2" t="s">
        <v>429</v>
      </c>
    </row>
    <row r="378" spans="1:22">
      <c r="A378" s="2" t="s">
        <v>254</v>
      </c>
      <c r="B378" s="3">
        <v>2298</v>
      </c>
      <c r="C378" s="3">
        <v>2238</v>
      </c>
      <c r="D378" s="3">
        <v>2246</v>
      </c>
      <c r="E378" s="19">
        <v>864</v>
      </c>
      <c r="F378" s="19">
        <v>662</v>
      </c>
      <c r="G378" s="19">
        <v>672</v>
      </c>
      <c r="H378" s="3">
        <v>1241</v>
      </c>
      <c r="I378" s="19">
        <v>691</v>
      </c>
      <c r="J378" s="19">
        <v>756</v>
      </c>
      <c r="K378" s="19">
        <v>792</v>
      </c>
      <c r="L378" s="19">
        <v>895</v>
      </c>
      <c r="M378" s="3">
        <v>1749</v>
      </c>
      <c r="N378" s="3">
        <v>2013</v>
      </c>
      <c r="O378" s="3">
        <v>2105</v>
      </c>
      <c r="P378" s="3">
        <v>2137</v>
      </c>
      <c r="Q378" s="3">
        <v>1953</v>
      </c>
      <c r="R378" s="3">
        <v>1308</v>
      </c>
      <c r="S378" s="3">
        <v>1561</v>
      </c>
      <c r="T378" s="20">
        <f t="shared" si="5"/>
        <v>-22.454048683556881</v>
      </c>
      <c r="V378" s="2" t="s">
        <v>254</v>
      </c>
    </row>
    <row r="379" spans="1:22">
      <c r="A379" s="2" t="s">
        <v>445</v>
      </c>
      <c r="B379" s="3">
        <v>2314</v>
      </c>
      <c r="C379" s="3">
        <v>2328</v>
      </c>
      <c r="D379" s="3">
        <v>2328</v>
      </c>
      <c r="E379" s="3">
        <v>2356</v>
      </c>
      <c r="F379" s="3">
        <v>2366</v>
      </c>
      <c r="G379" s="3">
        <v>2402</v>
      </c>
      <c r="H379" s="3">
        <v>1996</v>
      </c>
      <c r="I379" s="3">
        <v>1997</v>
      </c>
      <c r="J379" s="3">
        <v>2017</v>
      </c>
      <c r="K379" s="3">
        <v>2025</v>
      </c>
      <c r="L379" s="3">
        <v>2033</v>
      </c>
      <c r="M379" s="3">
        <v>1614</v>
      </c>
      <c r="N379" s="3">
        <v>1652</v>
      </c>
      <c r="O379" s="3">
        <v>1550</v>
      </c>
      <c r="P379" s="3">
        <v>1530</v>
      </c>
      <c r="Q379" s="3">
        <v>1536</v>
      </c>
      <c r="R379" s="3">
        <v>1549</v>
      </c>
      <c r="S379" s="3">
        <v>1555</v>
      </c>
      <c r="T379" s="20">
        <f t="shared" si="5"/>
        <v>-5.871670702179177</v>
      </c>
      <c r="V379" s="2" t="s">
        <v>445</v>
      </c>
    </row>
    <row r="380" spans="1:22">
      <c r="A380" s="2" t="s">
        <v>238</v>
      </c>
      <c r="B380" s="19">
        <v>767</v>
      </c>
      <c r="C380" s="19">
        <v>752</v>
      </c>
      <c r="D380" s="19">
        <v>721</v>
      </c>
      <c r="E380" s="19">
        <v>686</v>
      </c>
      <c r="F380" s="19">
        <v>683</v>
      </c>
      <c r="G380" s="19">
        <v>737</v>
      </c>
      <c r="H380" s="3">
        <v>1093</v>
      </c>
      <c r="I380" s="3">
        <v>1122</v>
      </c>
      <c r="J380" s="3">
        <v>1079</v>
      </c>
      <c r="K380" s="3">
        <v>1190</v>
      </c>
      <c r="L380" s="3">
        <v>1121</v>
      </c>
      <c r="M380" s="3">
        <v>1093</v>
      </c>
      <c r="N380" s="3">
        <v>1436</v>
      </c>
      <c r="O380" s="3">
        <v>1510</v>
      </c>
      <c r="P380" s="3">
        <v>1465</v>
      </c>
      <c r="Q380" s="3">
        <v>1497</v>
      </c>
      <c r="R380" s="3">
        <v>1541</v>
      </c>
      <c r="S380" s="3">
        <v>1511</v>
      </c>
      <c r="T380" s="20">
        <f t="shared" si="5"/>
        <v>5.2228412256267509</v>
      </c>
      <c r="V380" s="2" t="s">
        <v>238</v>
      </c>
    </row>
    <row r="381" spans="1:22">
      <c r="A381" s="2" t="s">
        <v>352</v>
      </c>
      <c r="B381" s="19">
        <v>790</v>
      </c>
      <c r="C381" s="19">
        <v>762</v>
      </c>
      <c r="D381" s="19">
        <v>870</v>
      </c>
      <c r="E381" s="3">
        <v>1200</v>
      </c>
      <c r="F381" s="3">
        <v>1236</v>
      </c>
      <c r="G381" s="3">
        <v>1244</v>
      </c>
      <c r="H381" s="3">
        <v>2000</v>
      </c>
      <c r="I381" s="3">
        <v>2100</v>
      </c>
      <c r="J381" s="3">
        <v>1700</v>
      </c>
      <c r="K381" s="3">
        <v>1709</v>
      </c>
      <c r="L381" s="3">
        <v>1500</v>
      </c>
      <c r="M381" s="3">
        <v>1250</v>
      </c>
      <c r="N381" s="3">
        <v>1240</v>
      </c>
      <c r="O381" s="3">
        <v>1245</v>
      </c>
      <c r="P381" s="3">
        <v>1169</v>
      </c>
      <c r="Q381" s="3">
        <v>1217</v>
      </c>
      <c r="R381" s="3">
        <v>1301</v>
      </c>
      <c r="S381" s="3">
        <v>1489</v>
      </c>
      <c r="T381" s="20">
        <f t="shared" si="5"/>
        <v>20.080645161290334</v>
      </c>
      <c r="V381" s="2" t="s">
        <v>352</v>
      </c>
    </row>
    <row r="382" spans="1:22">
      <c r="A382" s="2" t="s">
        <v>278</v>
      </c>
      <c r="B382" s="19" t="s">
        <v>47</v>
      </c>
      <c r="C382" s="19" t="s">
        <v>47</v>
      </c>
      <c r="D382" s="19" t="s">
        <v>47</v>
      </c>
      <c r="E382" s="3">
        <v>2529</v>
      </c>
      <c r="F382" s="3">
        <v>2554</v>
      </c>
      <c r="G382" s="3">
        <v>2631</v>
      </c>
      <c r="H382" s="3">
        <v>1748</v>
      </c>
      <c r="I382" s="3">
        <v>1734</v>
      </c>
      <c r="J382" s="3">
        <v>1736</v>
      </c>
      <c r="K382" s="3">
        <v>1725</v>
      </c>
      <c r="L382" s="3">
        <v>1759</v>
      </c>
      <c r="M382" s="3">
        <v>1672</v>
      </c>
      <c r="N382" s="3">
        <v>1669</v>
      </c>
      <c r="O382" s="3">
        <v>1678</v>
      </c>
      <c r="P382" s="3">
        <v>1692</v>
      </c>
      <c r="Q382" s="3">
        <v>1523</v>
      </c>
      <c r="R382" s="3">
        <v>1515</v>
      </c>
      <c r="S382" s="3">
        <v>1485</v>
      </c>
      <c r="T382" s="20">
        <f t="shared" si="5"/>
        <v>-11.024565608148595</v>
      </c>
      <c r="V382" s="2" t="s">
        <v>278</v>
      </c>
    </row>
    <row r="383" spans="1:22">
      <c r="A383" s="2" t="s">
        <v>131</v>
      </c>
      <c r="B383" s="3">
        <v>4309</v>
      </c>
      <c r="C383" s="3">
        <v>4732</v>
      </c>
      <c r="D383" s="3">
        <v>4960</v>
      </c>
      <c r="E383" s="3">
        <v>4624</v>
      </c>
      <c r="F383" s="3">
        <v>4265</v>
      </c>
      <c r="G383" s="3">
        <v>4179</v>
      </c>
      <c r="H383" s="3">
        <v>1680</v>
      </c>
      <c r="I383" s="3">
        <v>1665</v>
      </c>
      <c r="J383" s="3">
        <v>1655</v>
      </c>
      <c r="K383" s="3">
        <v>1643</v>
      </c>
      <c r="L383" s="3">
        <v>1638</v>
      </c>
      <c r="M383" s="3">
        <v>1655</v>
      </c>
      <c r="N383" s="3">
        <v>1672</v>
      </c>
      <c r="O383" s="3">
        <v>1682</v>
      </c>
      <c r="P383" s="3">
        <v>1662</v>
      </c>
      <c r="Q383" s="3">
        <v>1496</v>
      </c>
      <c r="R383" s="3">
        <v>1489</v>
      </c>
      <c r="S383" s="3">
        <v>1479</v>
      </c>
      <c r="T383" s="20">
        <f t="shared" si="5"/>
        <v>-11.543062200956932</v>
      </c>
      <c r="U383" s="11">
        <v>-11.54</v>
      </c>
      <c r="V383" s="2" t="s">
        <v>131</v>
      </c>
    </row>
    <row r="384" spans="1:22" ht="21">
      <c r="A384" s="2" t="s">
        <v>222</v>
      </c>
      <c r="B384" s="19" t="s">
        <v>47</v>
      </c>
      <c r="C384" s="19" t="s">
        <v>47</v>
      </c>
      <c r="D384" s="19" t="s">
        <v>47</v>
      </c>
      <c r="E384" s="3">
        <v>2068</v>
      </c>
      <c r="F384" s="19">
        <v>480</v>
      </c>
      <c r="G384" s="19">
        <v>936</v>
      </c>
      <c r="H384" s="3">
        <v>1261</v>
      </c>
      <c r="I384" s="3">
        <v>1270</v>
      </c>
      <c r="J384" s="3">
        <v>1243</v>
      </c>
      <c r="K384" s="3">
        <v>1257</v>
      </c>
      <c r="L384" s="3">
        <v>1407</v>
      </c>
      <c r="M384" s="3">
        <v>1065</v>
      </c>
      <c r="N384" s="3">
        <v>1093</v>
      </c>
      <c r="O384" s="3">
        <v>1134</v>
      </c>
      <c r="P384" s="3">
        <v>1175</v>
      </c>
      <c r="Q384" s="3">
        <v>1188</v>
      </c>
      <c r="R384" s="3">
        <v>1165</v>
      </c>
      <c r="S384" s="3">
        <v>1475</v>
      </c>
      <c r="T384" s="20">
        <f t="shared" si="5"/>
        <v>34.949679780420851</v>
      </c>
      <c r="V384" s="2" t="s">
        <v>222</v>
      </c>
    </row>
    <row r="385" spans="1:22">
      <c r="A385" s="2" t="s">
        <v>69</v>
      </c>
      <c r="B385" s="19" t="s">
        <v>47</v>
      </c>
      <c r="C385" s="19" t="s">
        <v>47</v>
      </c>
      <c r="D385" s="19" t="s">
        <v>47</v>
      </c>
      <c r="E385" s="19" t="s">
        <v>47</v>
      </c>
      <c r="F385" s="19" t="s">
        <v>47</v>
      </c>
      <c r="G385" s="19" t="s">
        <v>47</v>
      </c>
      <c r="H385" s="19" t="s">
        <v>47</v>
      </c>
      <c r="I385" s="19" t="s">
        <v>47</v>
      </c>
      <c r="J385" s="19" t="s">
        <v>47</v>
      </c>
      <c r="K385" s="19" t="s">
        <v>47</v>
      </c>
      <c r="L385" s="19" t="s">
        <v>47</v>
      </c>
      <c r="M385" s="3">
        <v>1591</v>
      </c>
      <c r="N385" s="3">
        <v>1543</v>
      </c>
      <c r="O385" s="3">
        <v>1467</v>
      </c>
      <c r="P385" s="3">
        <v>1486</v>
      </c>
      <c r="Q385" s="3">
        <v>1342</v>
      </c>
      <c r="R385" s="3">
        <v>1211</v>
      </c>
      <c r="S385" s="3">
        <v>1468</v>
      </c>
      <c r="T385" s="20">
        <f t="shared" si="5"/>
        <v>-4.8606610499027809</v>
      </c>
      <c r="U385" s="11">
        <v>-4.8600000000000003</v>
      </c>
      <c r="V385" s="2" t="s">
        <v>69</v>
      </c>
    </row>
    <row r="386" spans="1:22">
      <c r="A386" s="2" t="s">
        <v>293</v>
      </c>
      <c r="B386" s="19" t="s">
        <v>47</v>
      </c>
      <c r="C386" s="19" t="s">
        <v>47</v>
      </c>
      <c r="D386" s="19" t="s">
        <v>47</v>
      </c>
      <c r="E386" s="3">
        <v>1500</v>
      </c>
      <c r="F386" s="3">
        <v>1530</v>
      </c>
      <c r="G386" s="3">
        <v>2190</v>
      </c>
      <c r="H386" s="3">
        <v>1540</v>
      </c>
      <c r="I386" s="3">
        <v>1413</v>
      </c>
      <c r="J386" s="3">
        <v>1377</v>
      </c>
      <c r="K386" s="3">
        <v>1520</v>
      </c>
      <c r="L386" s="3">
        <v>1610</v>
      </c>
      <c r="M386" s="3">
        <v>2208</v>
      </c>
      <c r="N386" s="3">
        <v>2060</v>
      </c>
      <c r="O386" s="3">
        <v>1358</v>
      </c>
      <c r="P386" s="3">
        <v>1449</v>
      </c>
      <c r="Q386" s="3">
        <v>1439</v>
      </c>
      <c r="R386" s="3">
        <v>1222</v>
      </c>
      <c r="S386" s="3">
        <v>1466</v>
      </c>
      <c r="T386" s="20">
        <f t="shared" si="5"/>
        <v>-28.834951456310677</v>
      </c>
      <c r="V386" s="2" t="s">
        <v>293</v>
      </c>
    </row>
    <row r="387" spans="1:22">
      <c r="A387" s="2" t="s">
        <v>335</v>
      </c>
      <c r="B387" s="19" t="s">
        <v>47</v>
      </c>
      <c r="C387" s="19" t="s">
        <v>47</v>
      </c>
      <c r="D387" s="19" t="s">
        <v>47</v>
      </c>
      <c r="E387" s="19" t="s">
        <v>47</v>
      </c>
      <c r="F387" s="19" t="s">
        <v>47</v>
      </c>
      <c r="G387" s="19" t="s">
        <v>47</v>
      </c>
      <c r="H387" s="19" t="s">
        <v>47</v>
      </c>
      <c r="I387" s="3">
        <v>1405</v>
      </c>
      <c r="J387" s="3">
        <v>1418</v>
      </c>
      <c r="K387" s="3">
        <v>1422</v>
      </c>
      <c r="L387" s="3">
        <v>1426</v>
      </c>
      <c r="M387" s="3">
        <v>1454</v>
      </c>
      <c r="N387" s="3">
        <v>1466</v>
      </c>
      <c r="O387" s="3">
        <v>1426</v>
      </c>
      <c r="P387" s="3">
        <v>1428</v>
      </c>
      <c r="Q387" s="3">
        <v>1432</v>
      </c>
      <c r="R387" s="3">
        <v>1425</v>
      </c>
      <c r="S387" s="3">
        <v>1428</v>
      </c>
      <c r="T387" s="20">
        <f t="shared" si="5"/>
        <v>-2.592087312414737</v>
      </c>
      <c r="V387" s="2" t="s">
        <v>335</v>
      </c>
    </row>
    <row r="388" spans="1:22">
      <c r="A388" s="2" t="s">
        <v>392</v>
      </c>
      <c r="B388" s="19" t="s">
        <v>47</v>
      </c>
      <c r="C388" s="19" t="s">
        <v>47</v>
      </c>
      <c r="D388" s="19" t="s">
        <v>47</v>
      </c>
      <c r="E388" s="19" t="s">
        <v>47</v>
      </c>
      <c r="F388" s="19" t="s">
        <v>47</v>
      </c>
      <c r="G388" s="19" t="s">
        <v>47</v>
      </c>
      <c r="H388" s="19" t="s">
        <v>47</v>
      </c>
      <c r="I388" s="19" t="s">
        <v>47</v>
      </c>
      <c r="J388" s="19" t="s">
        <v>47</v>
      </c>
      <c r="K388" s="19" t="s">
        <v>47</v>
      </c>
      <c r="L388" s="19" t="s">
        <v>47</v>
      </c>
      <c r="M388" s="3">
        <v>1750</v>
      </c>
      <c r="N388" s="3">
        <v>1671</v>
      </c>
      <c r="O388" s="3">
        <v>1682</v>
      </c>
      <c r="P388" s="3">
        <v>1279</v>
      </c>
      <c r="Q388" s="3">
        <v>1292</v>
      </c>
      <c r="R388" s="3">
        <v>1318</v>
      </c>
      <c r="S388" s="3">
        <v>1420</v>
      </c>
      <c r="T388" s="20">
        <f t="shared" si="5"/>
        <v>-15.020945541591857</v>
      </c>
      <c r="V388" s="2" t="s">
        <v>392</v>
      </c>
    </row>
    <row r="389" spans="1:22">
      <c r="A389" s="2" t="s">
        <v>425</v>
      </c>
      <c r="B389" s="19" t="s">
        <v>47</v>
      </c>
      <c r="C389" s="19" t="s">
        <v>47</v>
      </c>
      <c r="D389" s="19" t="s">
        <v>47</v>
      </c>
      <c r="E389" s="19">
        <v>626</v>
      </c>
      <c r="F389" s="19">
        <v>617</v>
      </c>
      <c r="G389" s="19">
        <v>602</v>
      </c>
      <c r="H389" s="3">
        <v>1306</v>
      </c>
      <c r="I389" s="3">
        <v>1232</v>
      </c>
      <c r="J389" s="3">
        <v>1247</v>
      </c>
      <c r="K389" s="3">
        <v>1238</v>
      </c>
      <c r="L389" s="3">
        <v>1270</v>
      </c>
      <c r="M389" s="3">
        <v>1289</v>
      </c>
      <c r="N389" s="3">
        <v>1323</v>
      </c>
      <c r="O389" s="3">
        <v>1260</v>
      </c>
      <c r="P389" s="3">
        <v>1228</v>
      </c>
      <c r="Q389" s="3">
        <v>1102</v>
      </c>
      <c r="R389" s="3">
        <v>1350</v>
      </c>
      <c r="S389" s="3">
        <v>1412</v>
      </c>
      <c r="T389" s="20">
        <f t="shared" ref="T389:T452" si="6">((S389/N389)-1)*100</f>
        <v>6.7271352985638799</v>
      </c>
      <c r="V389" s="2" t="s">
        <v>425</v>
      </c>
    </row>
    <row r="390" spans="1:22">
      <c r="A390" s="2" t="s">
        <v>414</v>
      </c>
      <c r="B390" s="3">
        <v>1928</v>
      </c>
      <c r="C390" s="3">
        <v>1928</v>
      </c>
      <c r="D390" s="3">
        <v>1473</v>
      </c>
      <c r="E390" s="3">
        <v>1473</v>
      </c>
      <c r="F390" s="3">
        <v>1568</v>
      </c>
      <c r="G390" s="3">
        <v>1646</v>
      </c>
      <c r="H390" s="3">
        <v>1346</v>
      </c>
      <c r="I390" s="3">
        <v>1319</v>
      </c>
      <c r="J390" s="3">
        <v>1253</v>
      </c>
      <c r="K390" s="19">
        <v>923</v>
      </c>
      <c r="L390" s="3">
        <v>1021</v>
      </c>
      <c r="M390" s="3">
        <v>1744</v>
      </c>
      <c r="N390" s="3">
        <v>1492</v>
      </c>
      <c r="O390" s="3">
        <v>1872</v>
      </c>
      <c r="P390" s="3">
        <v>1619</v>
      </c>
      <c r="Q390" s="3">
        <v>1748</v>
      </c>
      <c r="R390" s="3">
        <v>1757</v>
      </c>
      <c r="S390" s="3">
        <v>1408</v>
      </c>
      <c r="T390" s="20">
        <f t="shared" si="6"/>
        <v>-5.6300268096514783</v>
      </c>
      <c r="V390" s="2" t="s">
        <v>414</v>
      </c>
    </row>
    <row r="391" spans="1:22">
      <c r="A391" s="2" t="s">
        <v>171</v>
      </c>
      <c r="B391" s="19" t="s">
        <v>47</v>
      </c>
      <c r="C391" s="19" t="s">
        <v>47</v>
      </c>
      <c r="D391" s="19" t="s">
        <v>47</v>
      </c>
      <c r="E391" s="19" t="s">
        <v>47</v>
      </c>
      <c r="F391" s="19" t="s">
        <v>47</v>
      </c>
      <c r="G391" s="19" t="s">
        <v>47</v>
      </c>
      <c r="H391" s="19" t="s">
        <v>47</v>
      </c>
      <c r="I391" s="3">
        <v>2513</v>
      </c>
      <c r="J391" s="3">
        <v>2445</v>
      </c>
      <c r="K391" s="3">
        <v>2423</v>
      </c>
      <c r="L391" s="3">
        <v>2116</v>
      </c>
      <c r="M391" s="3">
        <v>1738</v>
      </c>
      <c r="N391" s="3">
        <v>1736</v>
      </c>
      <c r="O391" s="3">
        <v>1780</v>
      </c>
      <c r="P391" s="3">
        <v>1625</v>
      </c>
      <c r="Q391" s="3">
        <v>1413</v>
      </c>
      <c r="R391" s="3">
        <v>1439</v>
      </c>
      <c r="S391" s="3">
        <v>1396</v>
      </c>
      <c r="T391" s="20">
        <f t="shared" si="6"/>
        <v>-19.585253456221196</v>
      </c>
      <c r="U391" s="11">
        <v>-19.59</v>
      </c>
      <c r="V391" s="2" t="s">
        <v>171</v>
      </c>
    </row>
    <row r="392" spans="1:22">
      <c r="A392" s="2" t="s">
        <v>312</v>
      </c>
      <c r="B392" s="19" t="s">
        <v>47</v>
      </c>
      <c r="C392" s="19" t="s">
        <v>47</v>
      </c>
      <c r="D392" s="19" t="s">
        <v>47</v>
      </c>
      <c r="E392" s="19">
        <v>795</v>
      </c>
      <c r="F392" s="19">
        <v>800</v>
      </c>
      <c r="G392" s="19">
        <v>827</v>
      </c>
      <c r="H392" s="3">
        <v>1916</v>
      </c>
      <c r="I392" s="3">
        <v>2204</v>
      </c>
      <c r="J392" s="3">
        <v>2226</v>
      </c>
      <c r="K392" s="3">
        <v>2315</v>
      </c>
      <c r="L392" s="3">
        <v>1922</v>
      </c>
      <c r="M392" s="3">
        <v>1709</v>
      </c>
      <c r="N392" s="3">
        <v>1642</v>
      </c>
      <c r="O392" s="3">
        <v>1648</v>
      </c>
      <c r="P392" s="3">
        <v>1587</v>
      </c>
      <c r="Q392" s="3">
        <v>1505</v>
      </c>
      <c r="R392" s="3">
        <v>1519</v>
      </c>
      <c r="S392" s="3">
        <v>1367</v>
      </c>
      <c r="T392" s="20">
        <f t="shared" si="6"/>
        <v>-16.747868453105962</v>
      </c>
      <c r="V392" s="2" t="s">
        <v>312</v>
      </c>
    </row>
    <row r="393" spans="1:22">
      <c r="A393" s="2" t="s">
        <v>339</v>
      </c>
      <c r="B393" s="19" t="s">
        <v>47</v>
      </c>
      <c r="C393" s="19" t="s">
        <v>47</v>
      </c>
      <c r="D393" s="19" t="s">
        <v>47</v>
      </c>
      <c r="E393" s="19" t="s">
        <v>47</v>
      </c>
      <c r="F393" s="19" t="s">
        <v>47</v>
      </c>
      <c r="G393" s="19" t="s">
        <v>47</v>
      </c>
      <c r="H393" s="19" t="s">
        <v>47</v>
      </c>
      <c r="I393" s="19" t="s">
        <v>47</v>
      </c>
      <c r="J393" s="19" t="s">
        <v>47</v>
      </c>
      <c r="K393" s="19" t="s">
        <v>47</v>
      </c>
      <c r="L393" s="19" t="s">
        <v>47</v>
      </c>
      <c r="M393" s="3">
        <v>1230</v>
      </c>
      <c r="N393" s="3">
        <v>1277</v>
      </c>
      <c r="O393" s="3">
        <v>1315</v>
      </c>
      <c r="P393" s="3">
        <v>1323</v>
      </c>
      <c r="Q393" s="3">
        <v>1295</v>
      </c>
      <c r="R393" s="3">
        <v>1349</v>
      </c>
      <c r="S393" s="3">
        <v>1360</v>
      </c>
      <c r="T393" s="20">
        <f t="shared" si="6"/>
        <v>6.4996084573218482</v>
      </c>
      <c r="V393" s="2" t="s">
        <v>339</v>
      </c>
    </row>
    <row r="394" spans="1:22">
      <c r="A394" s="2" t="s">
        <v>116</v>
      </c>
      <c r="B394" s="19">
        <v>740</v>
      </c>
      <c r="C394" s="19">
        <v>740</v>
      </c>
      <c r="D394" s="19">
        <v>727</v>
      </c>
      <c r="E394" s="19">
        <v>730</v>
      </c>
      <c r="F394" s="19">
        <v>816</v>
      </c>
      <c r="G394" s="19">
        <v>576</v>
      </c>
      <c r="H394" s="19">
        <v>170</v>
      </c>
      <c r="I394" s="19">
        <v>261</v>
      </c>
      <c r="J394" s="19">
        <v>581</v>
      </c>
      <c r="K394" s="19">
        <v>409</v>
      </c>
      <c r="L394" s="19">
        <v>450</v>
      </c>
      <c r="M394" s="3">
        <v>1058</v>
      </c>
      <c r="N394" s="3">
        <v>1134</v>
      </c>
      <c r="O394" s="3">
        <v>1094</v>
      </c>
      <c r="P394" s="3">
        <v>1512</v>
      </c>
      <c r="Q394" s="3">
        <v>1231</v>
      </c>
      <c r="R394" s="3">
        <v>1206</v>
      </c>
      <c r="S394" s="3">
        <v>1354</v>
      </c>
      <c r="T394" s="20">
        <f t="shared" si="6"/>
        <v>19.400352733686077</v>
      </c>
      <c r="U394" s="11">
        <v>19.399999999999999</v>
      </c>
      <c r="V394" s="2" t="s">
        <v>116</v>
      </c>
    </row>
    <row r="395" spans="1:22">
      <c r="A395" s="2" t="s">
        <v>272</v>
      </c>
      <c r="B395" s="19" t="s">
        <v>47</v>
      </c>
      <c r="C395" s="19" t="s">
        <v>47</v>
      </c>
      <c r="D395" s="19" t="s">
        <v>47</v>
      </c>
      <c r="E395" s="3">
        <v>1127</v>
      </c>
      <c r="F395" s="3">
        <v>1160</v>
      </c>
      <c r="G395" s="3">
        <v>1184</v>
      </c>
      <c r="H395" s="3">
        <v>1125</v>
      </c>
      <c r="I395" s="19">
        <v>781</v>
      </c>
      <c r="J395" s="19">
        <v>702</v>
      </c>
      <c r="K395" s="19">
        <v>675</v>
      </c>
      <c r="L395" s="19">
        <v>774</v>
      </c>
      <c r="M395" s="3">
        <v>1858</v>
      </c>
      <c r="N395" s="3">
        <v>1794</v>
      </c>
      <c r="O395" s="3">
        <v>1489</v>
      </c>
      <c r="P395" s="19">
        <v>958</v>
      </c>
      <c r="Q395" s="3">
        <v>1061</v>
      </c>
      <c r="R395" s="3">
        <v>1058</v>
      </c>
      <c r="S395" s="3">
        <v>1336</v>
      </c>
      <c r="T395" s="20">
        <f t="shared" si="6"/>
        <v>-25.52954292084727</v>
      </c>
      <c r="V395" s="2" t="s">
        <v>272</v>
      </c>
    </row>
    <row r="396" spans="1:22">
      <c r="A396" s="2" t="s">
        <v>395</v>
      </c>
      <c r="B396" s="19" t="s">
        <v>47</v>
      </c>
      <c r="C396" s="19" t="s">
        <v>47</v>
      </c>
      <c r="D396" s="19" t="s">
        <v>47</v>
      </c>
      <c r="E396" s="3">
        <v>1250</v>
      </c>
      <c r="F396" s="3">
        <v>1288</v>
      </c>
      <c r="G396" s="3">
        <v>1312</v>
      </c>
      <c r="H396" s="19">
        <v>878</v>
      </c>
      <c r="I396" s="19">
        <v>799</v>
      </c>
      <c r="J396" s="19">
        <v>768</v>
      </c>
      <c r="K396" s="19">
        <v>710</v>
      </c>
      <c r="L396" s="19">
        <v>760</v>
      </c>
      <c r="M396" s="3">
        <v>1248</v>
      </c>
      <c r="N396" s="19">
        <v>998</v>
      </c>
      <c r="O396" s="19">
        <v>719</v>
      </c>
      <c r="P396" s="19">
        <v>863</v>
      </c>
      <c r="Q396" s="3">
        <v>1300</v>
      </c>
      <c r="R396" s="3">
        <v>1467</v>
      </c>
      <c r="S396" s="3">
        <v>1335</v>
      </c>
      <c r="T396" s="20">
        <f t="shared" si="6"/>
        <v>33.767535070140276</v>
      </c>
      <c r="V396" s="2" t="s">
        <v>395</v>
      </c>
    </row>
    <row r="397" spans="1:22">
      <c r="A397" s="2" t="s">
        <v>228</v>
      </c>
      <c r="B397" s="3">
        <v>1190</v>
      </c>
      <c r="C397" s="3">
        <v>1196</v>
      </c>
      <c r="D397" s="3">
        <v>1253</v>
      </c>
      <c r="E397" s="3">
        <v>1241</v>
      </c>
      <c r="F397" s="3">
        <v>1278</v>
      </c>
      <c r="G397" s="3">
        <v>1341</v>
      </c>
      <c r="H397" s="3">
        <v>1273</v>
      </c>
      <c r="I397" s="3">
        <v>1244</v>
      </c>
      <c r="J397" s="3">
        <v>1279</v>
      </c>
      <c r="K397" s="3">
        <v>1287</v>
      </c>
      <c r="L397" s="3">
        <v>1295</v>
      </c>
      <c r="M397" s="3">
        <v>1302</v>
      </c>
      <c r="N397" s="3">
        <v>1307</v>
      </c>
      <c r="O397" s="3">
        <v>1311</v>
      </c>
      <c r="P397" s="3">
        <v>1316</v>
      </c>
      <c r="Q397" s="3">
        <v>1303</v>
      </c>
      <c r="R397" s="3">
        <v>1326</v>
      </c>
      <c r="S397" s="3">
        <v>1333</v>
      </c>
      <c r="T397" s="20">
        <f t="shared" si="6"/>
        <v>1.9892884468247995</v>
      </c>
      <c r="V397" s="2" t="s">
        <v>228</v>
      </c>
    </row>
    <row r="398" spans="1:22">
      <c r="A398" s="2" t="s">
        <v>463</v>
      </c>
      <c r="B398" s="3">
        <v>4080</v>
      </c>
      <c r="C398" s="3">
        <v>3310</v>
      </c>
      <c r="D398" s="3">
        <v>3100</v>
      </c>
      <c r="E398" s="3">
        <v>2971</v>
      </c>
      <c r="F398" s="3">
        <v>4132</v>
      </c>
      <c r="G398" s="3">
        <v>3931</v>
      </c>
      <c r="H398" s="3">
        <v>4129</v>
      </c>
      <c r="I398" s="3">
        <v>3015</v>
      </c>
      <c r="J398" s="3">
        <v>2693</v>
      </c>
      <c r="K398" s="3">
        <v>2693</v>
      </c>
      <c r="L398" s="3">
        <v>2600</v>
      </c>
      <c r="M398" s="3">
        <v>1500</v>
      </c>
      <c r="N398" s="3">
        <v>1188</v>
      </c>
      <c r="O398" s="3">
        <v>1980</v>
      </c>
      <c r="P398" s="19">
        <v>569</v>
      </c>
      <c r="Q398" s="3">
        <v>1324</v>
      </c>
      <c r="R398" s="3">
        <v>1324</v>
      </c>
      <c r="S398" s="3">
        <v>1326</v>
      </c>
      <c r="T398" s="20">
        <f t="shared" si="6"/>
        <v>11.616161616161612</v>
      </c>
      <c r="V398" s="2" t="s">
        <v>463</v>
      </c>
    </row>
    <row r="399" spans="1:22">
      <c r="A399" s="2" t="s">
        <v>159</v>
      </c>
      <c r="B399" s="3">
        <v>1477</v>
      </c>
      <c r="C399" s="3">
        <v>1505</v>
      </c>
      <c r="D399" s="3">
        <v>1577</v>
      </c>
      <c r="E399" s="3">
        <v>2634</v>
      </c>
      <c r="F399" s="3">
        <v>2269</v>
      </c>
      <c r="G399" s="3">
        <v>2638</v>
      </c>
      <c r="H399" s="3">
        <v>3088</v>
      </c>
      <c r="I399" s="3">
        <v>2804</v>
      </c>
      <c r="J399" s="3">
        <v>2697</v>
      </c>
      <c r="K399" s="3">
        <v>2513</v>
      </c>
      <c r="L399" s="3">
        <v>2441</v>
      </c>
      <c r="M399" s="3">
        <v>1176</v>
      </c>
      <c r="N399" s="3">
        <v>1210</v>
      </c>
      <c r="O399" s="3">
        <v>1096</v>
      </c>
      <c r="P399" s="19">
        <v>987</v>
      </c>
      <c r="Q399" s="3">
        <v>1050</v>
      </c>
      <c r="R399" s="3">
        <v>1166</v>
      </c>
      <c r="S399" s="3">
        <v>1320</v>
      </c>
      <c r="T399" s="20">
        <f t="shared" si="6"/>
        <v>9.0909090909090828</v>
      </c>
      <c r="U399" s="11">
        <v>9.09</v>
      </c>
      <c r="V399" s="2" t="s">
        <v>159</v>
      </c>
    </row>
    <row r="400" spans="1:22">
      <c r="A400" s="2" t="s">
        <v>57</v>
      </c>
      <c r="B400" s="19" t="s">
        <v>47</v>
      </c>
      <c r="C400" s="19" t="s">
        <v>47</v>
      </c>
      <c r="D400" s="19" t="s">
        <v>47</v>
      </c>
      <c r="E400" s="3">
        <v>1024</v>
      </c>
      <c r="F400" s="3">
        <v>1046</v>
      </c>
      <c r="G400" s="3">
        <v>1052</v>
      </c>
      <c r="H400" s="3">
        <v>1656</v>
      </c>
      <c r="I400" s="3">
        <v>1855</v>
      </c>
      <c r="J400" s="3">
        <v>1925</v>
      </c>
      <c r="K400" s="3">
        <v>2060</v>
      </c>
      <c r="L400" s="3">
        <v>1934</v>
      </c>
      <c r="M400" s="3">
        <v>1756</v>
      </c>
      <c r="N400" s="3">
        <v>1669</v>
      </c>
      <c r="O400" s="3">
        <v>1657</v>
      </c>
      <c r="P400" s="3">
        <v>1491</v>
      </c>
      <c r="Q400" s="3">
        <v>1438</v>
      </c>
      <c r="R400" s="3">
        <v>1447</v>
      </c>
      <c r="S400" s="3">
        <v>1302</v>
      </c>
      <c r="T400" s="20">
        <f t="shared" si="6"/>
        <v>-21.989215098861592</v>
      </c>
      <c r="U400" s="11">
        <v>-21.99</v>
      </c>
      <c r="V400" s="2" t="s">
        <v>57</v>
      </c>
    </row>
    <row r="401" spans="1:22">
      <c r="A401" s="2" t="s">
        <v>196</v>
      </c>
      <c r="B401" s="19">
        <v>432</v>
      </c>
      <c r="C401" s="19">
        <v>439</v>
      </c>
      <c r="D401" s="19">
        <v>490</v>
      </c>
      <c r="E401" s="19">
        <v>490</v>
      </c>
      <c r="F401" s="19">
        <v>594</v>
      </c>
      <c r="G401" s="19">
        <v>528</v>
      </c>
      <c r="H401" s="19">
        <v>740</v>
      </c>
      <c r="I401" s="19">
        <v>706</v>
      </c>
      <c r="J401" s="19">
        <v>774</v>
      </c>
      <c r="K401" s="19">
        <v>774</v>
      </c>
      <c r="L401" s="19">
        <v>774</v>
      </c>
      <c r="M401" s="3">
        <v>2736</v>
      </c>
      <c r="N401" s="3">
        <v>4104</v>
      </c>
      <c r="O401" s="3">
        <v>2808</v>
      </c>
      <c r="P401" s="3">
        <v>2138</v>
      </c>
      <c r="Q401" s="3">
        <v>1339</v>
      </c>
      <c r="R401" s="3">
        <v>1858</v>
      </c>
      <c r="S401" s="3">
        <v>1296</v>
      </c>
      <c r="T401" s="20">
        <f t="shared" si="6"/>
        <v>-68.421052631578945</v>
      </c>
      <c r="V401" s="2" t="s">
        <v>196</v>
      </c>
    </row>
    <row r="402" spans="1:22">
      <c r="A402" s="2" t="s">
        <v>199</v>
      </c>
      <c r="B402" s="19" t="s">
        <v>47</v>
      </c>
      <c r="C402" s="19" t="s">
        <v>47</v>
      </c>
      <c r="D402" s="19" t="s">
        <v>47</v>
      </c>
      <c r="E402" s="19" t="s">
        <v>47</v>
      </c>
      <c r="F402" s="19" t="s">
        <v>47</v>
      </c>
      <c r="G402" s="19" t="s">
        <v>47</v>
      </c>
      <c r="H402" s="19" t="s">
        <v>47</v>
      </c>
      <c r="I402" s="3">
        <v>2554</v>
      </c>
      <c r="J402" s="3">
        <v>2557</v>
      </c>
      <c r="K402" s="3">
        <v>2561</v>
      </c>
      <c r="L402" s="3">
        <v>2570</v>
      </c>
      <c r="M402" s="3">
        <v>1300</v>
      </c>
      <c r="N402" s="3">
        <v>1294</v>
      </c>
      <c r="O402" s="3">
        <v>1264</v>
      </c>
      <c r="P402" s="3">
        <v>1268</v>
      </c>
      <c r="Q402" s="3">
        <v>1279</v>
      </c>
      <c r="R402" s="3">
        <v>1282</v>
      </c>
      <c r="S402" s="3">
        <v>1290</v>
      </c>
      <c r="T402" s="20">
        <f t="shared" si="6"/>
        <v>-0.30911901081916993</v>
      </c>
      <c r="V402" s="2" t="s">
        <v>199</v>
      </c>
    </row>
    <row r="403" spans="1:22">
      <c r="A403" s="2" t="s">
        <v>326</v>
      </c>
      <c r="B403" s="3">
        <v>4518</v>
      </c>
      <c r="C403" s="3">
        <v>4817</v>
      </c>
      <c r="D403" s="3">
        <v>4397</v>
      </c>
      <c r="E403" s="3">
        <v>4579</v>
      </c>
      <c r="F403" s="3">
        <v>4023</v>
      </c>
      <c r="G403" s="3">
        <v>3939</v>
      </c>
      <c r="H403" s="3">
        <v>3737</v>
      </c>
      <c r="I403" s="3">
        <v>1452</v>
      </c>
      <c r="J403" s="3">
        <v>1363</v>
      </c>
      <c r="K403" s="3">
        <v>1262</v>
      </c>
      <c r="L403" s="3">
        <v>1265</v>
      </c>
      <c r="M403" s="3">
        <v>1328</v>
      </c>
      <c r="N403" s="3">
        <v>1254</v>
      </c>
      <c r="O403" s="3">
        <v>1247</v>
      </c>
      <c r="P403" s="3">
        <v>1213</v>
      </c>
      <c r="Q403" s="3">
        <v>1239</v>
      </c>
      <c r="R403" s="3">
        <v>1276</v>
      </c>
      <c r="S403" s="3">
        <v>1289</v>
      </c>
      <c r="T403" s="20">
        <f t="shared" si="6"/>
        <v>2.7910685805422553</v>
      </c>
      <c r="V403" s="2" t="s">
        <v>326</v>
      </c>
    </row>
    <row r="404" spans="1:22">
      <c r="A404" s="2" t="s">
        <v>28</v>
      </c>
      <c r="B404" s="3">
        <v>2610</v>
      </c>
      <c r="C404" s="3">
        <v>43816</v>
      </c>
      <c r="D404" s="3">
        <v>73069</v>
      </c>
      <c r="E404" s="3">
        <v>5369</v>
      </c>
      <c r="F404" s="3">
        <v>1062</v>
      </c>
      <c r="G404" s="3">
        <v>1319</v>
      </c>
      <c r="H404" s="19">
        <v>880</v>
      </c>
      <c r="I404" s="19">
        <v>667</v>
      </c>
      <c r="J404" s="19" t="s">
        <v>47</v>
      </c>
      <c r="K404" s="19" t="s">
        <v>47</v>
      </c>
      <c r="L404" s="3">
        <v>3092</v>
      </c>
      <c r="M404" s="3">
        <v>3100</v>
      </c>
      <c r="N404" s="3">
        <v>3029</v>
      </c>
      <c r="O404" s="3">
        <v>2096</v>
      </c>
      <c r="P404" s="3">
        <v>2115</v>
      </c>
      <c r="Q404" s="3">
        <v>1731</v>
      </c>
      <c r="R404" s="3">
        <v>1525</v>
      </c>
      <c r="S404" s="3">
        <v>1278</v>
      </c>
      <c r="T404" s="20">
        <f t="shared" si="6"/>
        <v>-57.807857378672821</v>
      </c>
      <c r="V404" s="2" t="s">
        <v>28</v>
      </c>
    </row>
    <row r="405" spans="1:22">
      <c r="A405" s="2" t="s">
        <v>256</v>
      </c>
      <c r="B405" s="19" t="s">
        <v>47</v>
      </c>
      <c r="C405" s="19" t="s">
        <v>47</v>
      </c>
      <c r="D405" s="19" t="s">
        <v>47</v>
      </c>
      <c r="E405" s="19" t="s">
        <v>47</v>
      </c>
      <c r="F405" s="19" t="s">
        <v>47</v>
      </c>
      <c r="G405" s="19" t="s">
        <v>47</v>
      </c>
      <c r="H405" s="19" t="s">
        <v>47</v>
      </c>
      <c r="I405" s="19" t="s">
        <v>47</v>
      </c>
      <c r="J405" s="19" t="s">
        <v>47</v>
      </c>
      <c r="K405" s="19" t="s">
        <v>47</v>
      </c>
      <c r="L405" s="19" t="s">
        <v>47</v>
      </c>
      <c r="M405" s="19">
        <v>639</v>
      </c>
      <c r="N405" s="19">
        <v>594</v>
      </c>
      <c r="O405" s="19">
        <v>560</v>
      </c>
      <c r="P405" s="19">
        <v>982</v>
      </c>
      <c r="Q405" s="3">
        <v>1474</v>
      </c>
      <c r="R405" s="3">
        <v>1500</v>
      </c>
      <c r="S405" s="3">
        <v>1250</v>
      </c>
      <c r="T405" s="20">
        <f t="shared" si="6"/>
        <v>110.43771043771042</v>
      </c>
      <c r="V405" s="2" t="s">
        <v>256</v>
      </c>
    </row>
    <row r="406" spans="1:22">
      <c r="A406" s="2" t="s">
        <v>175</v>
      </c>
      <c r="B406" s="3">
        <v>2980</v>
      </c>
      <c r="C406" s="3">
        <v>2800</v>
      </c>
      <c r="D406" s="3">
        <v>2600</v>
      </c>
      <c r="E406" s="3">
        <v>2150</v>
      </c>
      <c r="F406" s="3">
        <v>2500</v>
      </c>
      <c r="G406" s="3">
        <v>2600</v>
      </c>
      <c r="H406" s="3">
        <v>1200</v>
      </c>
      <c r="I406" s="3">
        <v>1250</v>
      </c>
      <c r="J406" s="3">
        <v>1400</v>
      </c>
      <c r="K406" s="3">
        <v>1415</v>
      </c>
      <c r="L406" s="3">
        <v>1370</v>
      </c>
      <c r="M406" s="3">
        <v>1300</v>
      </c>
      <c r="N406" s="3">
        <v>1450</v>
      </c>
      <c r="O406" s="3">
        <v>1400</v>
      </c>
      <c r="P406" s="3">
        <v>1550</v>
      </c>
      <c r="Q406" s="3">
        <v>1300</v>
      </c>
      <c r="R406" s="3">
        <v>1170</v>
      </c>
      <c r="S406" s="3">
        <v>1200</v>
      </c>
      <c r="T406" s="20">
        <f t="shared" si="6"/>
        <v>-17.241379310344829</v>
      </c>
      <c r="U406" s="11">
        <v>-17.239999999999998</v>
      </c>
      <c r="V406" s="2" t="s">
        <v>175</v>
      </c>
    </row>
    <row r="407" spans="1:22">
      <c r="A407" s="2" t="s">
        <v>29</v>
      </c>
      <c r="B407" s="3">
        <v>1760</v>
      </c>
      <c r="C407" s="3">
        <v>1695</v>
      </c>
      <c r="D407" s="3">
        <v>1598</v>
      </c>
      <c r="E407" s="3">
        <v>1219</v>
      </c>
      <c r="F407" s="3">
        <v>1191</v>
      </c>
      <c r="G407" s="3">
        <v>1220</v>
      </c>
      <c r="H407" s="3">
        <v>1225</v>
      </c>
      <c r="I407" s="3">
        <v>1230</v>
      </c>
      <c r="J407" s="3">
        <v>1200</v>
      </c>
      <c r="K407" s="3">
        <v>1351</v>
      </c>
      <c r="L407" s="3">
        <v>1350</v>
      </c>
      <c r="M407" s="3">
        <v>1356</v>
      </c>
      <c r="N407" s="3">
        <v>1490</v>
      </c>
      <c r="O407" s="3">
        <v>1500</v>
      </c>
      <c r="P407" s="3">
        <v>1250</v>
      </c>
      <c r="Q407" s="3">
        <v>1300</v>
      </c>
      <c r="R407" s="3">
        <v>1180</v>
      </c>
      <c r="S407" s="3">
        <v>1200</v>
      </c>
      <c r="T407" s="20">
        <f t="shared" si="6"/>
        <v>-19.463087248322154</v>
      </c>
      <c r="V407" s="2" t="s">
        <v>29</v>
      </c>
    </row>
    <row r="408" spans="1:22">
      <c r="A408" s="2" t="s">
        <v>233</v>
      </c>
      <c r="B408" s="19">
        <v>686</v>
      </c>
      <c r="C408" s="19">
        <v>687</v>
      </c>
      <c r="D408" s="19">
        <v>688</v>
      </c>
      <c r="E408" s="19">
        <v>696</v>
      </c>
      <c r="F408" s="19">
        <v>724</v>
      </c>
      <c r="G408" s="19">
        <v>732</v>
      </c>
      <c r="H408" s="3">
        <v>1058</v>
      </c>
      <c r="I408" s="3">
        <v>1758</v>
      </c>
      <c r="J408" s="3">
        <v>1763</v>
      </c>
      <c r="K408" s="3">
        <v>1760</v>
      </c>
      <c r="L408" s="3">
        <v>1770</v>
      </c>
      <c r="M408" s="3">
        <v>1244</v>
      </c>
      <c r="N408" s="3">
        <v>1249</v>
      </c>
      <c r="O408" s="3">
        <v>1208</v>
      </c>
      <c r="P408" s="3">
        <v>1208</v>
      </c>
      <c r="Q408" s="3">
        <v>1214</v>
      </c>
      <c r="R408" s="3">
        <v>1210</v>
      </c>
      <c r="S408" s="3">
        <v>1184</v>
      </c>
      <c r="T408" s="20">
        <f t="shared" si="6"/>
        <v>-5.2041633306645352</v>
      </c>
      <c r="V408" s="2" t="s">
        <v>233</v>
      </c>
    </row>
    <row r="409" spans="1:22">
      <c r="A409" s="2" t="s">
        <v>418</v>
      </c>
      <c r="B409" s="19" t="s">
        <v>47</v>
      </c>
      <c r="C409" s="19" t="s">
        <v>47</v>
      </c>
      <c r="D409" s="19" t="s">
        <v>47</v>
      </c>
      <c r="E409" s="19" t="s">
        <v>47</v>
      </c>
      <c r="F409" s="19" t="s">
        <v>47</v>
      </c>
      <c r="G409" s="19" t="s">
        <v>47</v>
      </c>
      <c r="H409" s="19" t="s">
        <v>47</v>
      </c>
      <c r="I409" s="19" t="s">
        <v>47</v>
      </c>
      <c r="J409" s="19" t="s">
        <v>47</v>
      </c>
      <c r="K409" s="19" t="s">
        <v>47</v>
      </c>
      <c r="L409" s="19" t="s">
        <v>47</v>
      </c>
      <c r="M409" s="3">
        <v>1121</v>
      </c>
      <c r="N409" s="3">
        <v>1126</v>
      </c>
      <c r="O409" s="3">
        <v>1115</v>
      </c>
      <c r="P409" s="3">
        <v>1125</v>
      </c>
      <c r="Q409" s="3">
        <v>1138</v>
      </c>
      <c r="R409" s="3">
        <v>1150</v>
      </c>
      <c r="S409" s="3">
        <v>1173</v>
      </c>
      <c r="T409" s="20">
        <f t="shared" si="6"/>
        <v>4.1740674955595081</v>
      </c>
      <c r="V409" s="2" t="s">
        <v>418</v>
      </c>
    </row>
    <row r="410" spans="1:22">
      <c r="A410" s="2" t="s">
        <v>336</v>
      </c>
      <c r="B410" s="19" t="s">
        <v>47</v>
      </c>
      <c r="C410" s="19" t="s">
        <v>47</v>
      </c>
      <c r="D410" s="19" t="s">
        <v>47</v>
      </c>
      <c r="E410" s="19">
        <v>29</v>
      </c>
      <c r="F410" s="19">
        <v>49</v>
      </c>
      <c r="G410" s="19">
        <v>724</v>
      </c>
      <c r="H410" s="19">
        <v>851</v>
      </c>
      <c r="I410" s="3">
        <v>1025</v>
      </c>
      <c r="J410" s="3">
        <v>1100</v>
      </c>
      <c r="K410" s="3">
        <v>1134</v>
      </c>
      <c r="L410" s="3">
        <v>1160</v>
      </c>
      <c r="M410" s="3">
        <v>1090</v>
      </c>
      <c r="N410" s="3">
        <v>1144</v>
      </c>
      <c r="O410" s="3">
        <v>1245</v>
      </c>
      <c r="P410" s="3">
        <v>1362</v>
      </c>
      <c r="Q410" s="3">
        <v>1286</v>
      </c>
      <c r="R410" s="3">
        <v>1314</v>
      </c>
      <c r="S410" s="3">
        <v>1162</v>
      </c>
      <c r="T410" s="20">
        <f t="shared" si="6"/>
        <v>1.573426573426584</v>
      </c>
      <c r="V410" s="2" t="s">
        <v>336</v>
      </c>
    </row>
    <row r="411" spans="1:22">
      <c r="A411" s="2" t="s">
        <v>172</v>
      </c>
      <c r="B411" s="3">
        <v>2128</v>
      </c>
      <c r="C411" s="3">
        <v>1986</v>
      </c>
      <c r="D411" s="3">
        <v>1992</v>
      </c>
      <c r="E411" s="19">
        <v>943</v>
      </c>
      <c r="F411" s="19">
        <v>886</v>
      </c>
      <c r="G411" s="19">
        <v>901</v>
      </c>
      <c r="H411" s="19">
        <v>945</v>
      </c>
      <c r="I411" s="3">
        <v>1067</v>
      </c>
      <c r="J411" s="3">
        <v>1067</v>
      </c>
      <c r="K411" s="3">
        <v>1048</v>
      </c>
      <c r="L411" s="3">
        <v>1019</v>
      </c>
      <c r="M411" s="3">
        <v>2120</v>
      </c>
      <c r="N411" s="3">
        <v>1565</v>
      </c>
      <c r="O411" s="3">
        <v>1555</v>
      </c>
      <c r="P411" s="3">
        <v>1716</v>
      </c>
      <c r="Q411" s="3">
        <v>1166</v>
      </c>
      <c r="R411" s="3">
        <v>1238</v>
      </c>
      <c r="S411" s="3">
        <v>1158</v>
      </c>
      <c r="T411" s="20">
        <f t="shared" si="6"/>
        <v>-26.006389776357828</v>
      </c>
      <c r="U411" s="11">
        <v>-26.01</v>
      </c>
      <c r="V411" s="2" t="s">
        <v>172</v>
      </c>
    </row>
    <row r="412" spans="1:22">
      <c r="A412" s="2" t="s">
        <v>276</v>
      </c>
      <c r="B412" s="19" t="s">
        <v>47</v>
      </c>
      <c r="C412" s="19" t="s">
        <v>47</v>
      </c>
      <c r="D412" s="19" t="s">
        <v>47</v>
      </c>
      <c r="E412" s="3">
        <v>2004</v>
      </c>
      <c r="F412" s="3">
        <v>2184</v>
      </c>
      <c r="G412" s="3">
        <v>2000</v>
      </c>
      <c r="H412" s="3">
        <v>1749</v>
      </c>
      <c r="I412" s="3">
        <v>1167</v>
      </c>
      <c r="J412" s="3">
        <v>1183</v>
      </c>
      <c r="K412" s="3">
        <v>1140</v>
      </c>
      <c r="L412" s="3">
        <v>1111</v>
      </c>
      <c r="M412" s="3">
        <v>1137</v>
      </c>
      <c r="N412" s="3">
        <v>1120</v>
      </c>
      <c r="O412" s="3">
        <v>1146</v>
      </c>
      <c r="P412" s="3">
        <v>1083</v>
      </c>
      <c r="Q412" s="3">
        <v>1188</v>
      </c>
      <c r="R412" s="3">
        <v>1119</v>
      </c>
      <c r="S412" s="3">
        <v>1142</v>
      </c>
      <c r="T412" s="20">
        <f t="shared" si="6"/>
        <v>1.9642857142857073</v>
      </c>
      <c r="V412" s="2" t="s">
        <v>276</v>
      </c>
    </row>
    <row r="413" spans="1:22">
      <c r="A413" s="2" t="s">
        <v>80</v>
      </c>
      <c r="B413" s="19" t="s">
        <v>47</v>
      </c>
      <c r="C413" s="19" t="s">
        <v>47</v>
      </c>
      <c r="D413" s="19" t="s">
        <v>47</v>
      </c>
      <c r="E413" s="19">
        <v>379</v>
      </c>
      <c r="F413" s="19">
        <v>371</v>
      </c>
      <c r="G413" s="19">
        <v>363</v>
      </c>
      <c r="H413" s="19">
        <v>262</v>
      </c>
      <c r="I413" s="19">
        <v>262</v>
      </c>
      <c r="J413" s="19">
        <v>700</v>
      </c>
      <c r="K413" s="3">
        <v>4976</v>
      </c>
      <c r="L413" s="3">
        <v>4976</v>
      </c>
      <c r="M413" s="3">
        <v>4976</v>
      </c>
      <c r="N413" s="19">
        <v>940</v>
      </c>
      <c r="O413" s="19">
        <v>876</v>
      </c>
      <c r="P413" s="19">
        <v>878</v>
      </c>
      <c r="Q413" s="19">
        <v>950</v>
      </c>
      <c r="R413" s="3">
        <v>1017</v>
      </c>
      <c r="S413" s="3">
        <v>1120</v>
      </c>
      <c r="T413" s="20">
        <f t="shared" si="6"/>
        <v>19.14893617021276</v>
      </c>
      <c r="U413" s="11">
        <v>19.149999999999999</v>
      </c>
      <c r="V413" s="2" t="s">
        <v>80</v>
      </c>
    </row>
    <row r="414" spans="1:22">
      <c r="A414" s="2" t="s">
        <v>457</v>
      </c>
      <c r="B414" s="3">
        <v>2671</v>
      </c>
      <c r="C414" s="3">
        <v>2680</v>
      </c>
      <c r="D414" s="3">
        <v>3609</v>
      </c>
      <c r="E414" s="3">
        <v>3652</v>
      </c>
      <c r="F414" s="3">
        <v>3667</v>
      </c>
      <c r="G414" s="3">
        <v>3721</v>
      </c>
      <c r="H414" s="3">
        <v>3723</v>
      </c>
      <c r="I414" s="3">
        <v>2121</v>
      </c>
      <c r="J414" s="3">
        <v>2130</v>
      </c>
      <c r="K414" s="3">
        <v>2136</v>
      </c>
      <c r="L414" s="3">
        <v>2144</v>
      </c>
      <c r="M414" s="3">
        <v>1053</v>
      </c>
      <c r="N414" s="3">
        <v>1055</v>
      </c>
      <c r="O414" s="3">
        <v>1038</v>
      </c>
      <c r="P414" s="3">
        <v>1105</v>
      </c>
      <c r="Q414" s="3">
        <v>1107</v>
      </c>
      <c r="R414" s="3">
        <v>1112</v>
      </c>
      <c r="S414" s="3">
        <v>1117</v>
      </c>
      <c r="T414" s="20">
        <f t="shared" si="6"/>
        <v>5.8767772511848282</v>
      </c>
      <c r="V414" s="2" t="s">
        <v>457</v>
      </c>
    </row>
    <row r="415" spans="1:22">
      <c r="A415" s="2" t="s">
        <v>410</v>
      </c>
      <c r="B415" s="19" t="s">
        <v>47</v>
      </c>
      <c r="C415" s="19" t="s">
        <v>47</v>
      </c>
      <c r="D415" s="19" t="s">
        <v>47</v>
      </c>
      <c r="E415" s="3">
        <v>1880</v>
      </c>
      <c r="F415" s="3">
        <v>1868</v>
      </c>
      <c r="G415" s="3">
        <v>1906</v>
      </c>
      <c r="H415" s="3">
        <v>1094</v>
      </c>
      <c r="I415" s="3">
        <v>1899</v>
      </c>
      <c r="J415" s="3">
        <v>1892</v>
      </c>
      <c r="K415" s="3">
        <v>1876</v>
      </c>
      <c r="L415" s="3">
        <v>1577</v>
      </c>
      <c r="M415" s="3">
        <v>1558</v>
      </c>
      <c r="N415" s="3">
        <v>1543</v>
      </c>
      <c r="O415" s="3">
        <v>1571</v>
      </c>
      <c r="P415" s="3">
        <v>1622</v>
      </c>
      <c r="Q415" s="3">
        <v>1212</v>
      </c>
      <c r="R415" s="3">
        <v>1137</v>
      </c>
      <c r="S415" s="3">
        <v>1100</v>
      </c>
      <c r="T415" s="20">
        <f t="shared" si="6"/>
        <v>-28.710304601425797</v>
      </c>
      <c r="V415" s="2" t="s">
        <v>410</v>
      </c>
    </row>
    <row r="416" spans="1:22">
      <c r="A416" s="2" t="s">
        <v>189</v>
      </c>
      <c r="B416" s="3">
        <v>3197</v>
      </c>
      <c r="C416" s="3">
        <v>3174</v>
      </c>
      <c r="D416" s="3">
        <v>3185</v>
      </c>
      <c r="E416" s="3">
        <v>3053</v>
      </c>
      <c r="F416" s="3">
        <v>3043</v>
      </c>
      <c r="G416" s="3">
        <v>2828</v>
      </c>
      <c r="H416" s="3">
        <v>1513</v>
      </c>
      <c r="I416" s="3">
        <v>1482</v>
      </c>
      <c r="J416" s="3">
        <v>1458</v>
      </c>
      <c r="K416" s="3">
        <v>1531</v>
      </c>
      <c r="L416" s="3">
        <v>1607</v>
      </c>
      <c r="M416" s="3">
        <v>1046</v>
      </c>
      <c r="N416" s="3">
        <v>1244</v>
      </c>
      <c r="O416" s="3">
        <v>1246</v>
      </c>
      <c r="P416" s="3">
        <v>1330</v>
      </c>
      <c r="Q416" s="3">
        <v>1134</v>
      </c>
      <c r="R416" s="19">
        <v>941</v>
      </c>
      <c r="S416" s="3">
        <v>1068</v>
      </c>
      <c r="T416" s="20">
        <f t="shared" si="6"/>
        <v>-14.147909967845662</v>
      </c>
      <c r="V416" s="2" t="s">
        <v>189</v>
      </c>
    </row>
    <row r="417" spans="1:22">
      <c r="A417" s="2" t="s">
        <v>268</v>
      </c>
      <c r="B417" s="19" t="s">
        <v>47</v>
      </c>
      <c r="C417" s="19" t="s">
        <v>47</v>
      </c>
      <c r="D417" s="19" t="s">
        <v>47</v>
      </c>
      <c r="E417" s="19">
        <v>658</v>
      </c>
      <c r="F417" s="19">
        <v>380</v>
      </c>
      <c r="G417" s="19">
        <v>424</v>
      </c>
      <c r="H417" s="19">
        <v>422</v>
      </c>
      <c r="I417" s="19">
        <v>427</v>
      </c>
      <c r="J417" s="19">
        <v>397</v>
      </c>
      <c r="K417" s="19">
        <v>432</v>
      </c>
      <c r="L417" s="19">
        <v>455</v>
      </c>
      <c r="M417" s="19">
        <v>419</v>
      </c>
      <c r="N417" s="19">
        <v>440</v>
      </c>
      <c r="O417" s="19">
        <v>413</v>
      </c>
      <c r="P417" s="19">
        <v>596</v>
      </c>
      <c r="Q417" s="19">
        <v>888</v>
      </c>
      <c r="R417" s="19">
        <v>902</v>
      </c>
      <c r="S417" s="3">
        <v>1026</v>
      </c>
      <c r="T417" s="20">
        <f t="shared" si="6"/>
        <v>133.18181818181819</v>
      </c>
      <c r="V417" s="2" t="s">
        <v>268</v>
      </c>
    </row>
    <row r="418" spans="1:22">
      <c r="A418" s="2" t="s">
        <v>203</v>
      </c>
      <c r="B418" s="3">
        <v>2596</v>
      </c>
      <c r="C418" s="3">
        <v>2588</v>
      </c>
      <c r="D418" s="3">
        <v>2655</v>
      </c>
      <c r="E418" s="19">
        <v>848</v>
      </c>
      <c r="F418" s="19">
        <v>865</v>
      </c>
      <c r="G418" s="19">
        <v>895</v>
      </c>
      <c r="H418" s="3">
        <v>1621</v>
      </c>
      <c r="I418" s="3">
        <v>1328</v>
      </c>
      <c r="J418" s="3">
        <v>1321</v>
      </c>
      <c r="K418" s="3">
        <v>1309</v>
      </c>
      <c r="L418" s="3">
        <v>1227</v>
      </c>
      <c r="M418" s="3">
        <v>1301</v>
      </c>
      <c r="N418" s="3">
        <v>1296</v>
      </c>
      <c r="O418" s="3">
        <v>1290</v>
      </c>
      <c r="P418" s="3">
        <v>1129</v>
      </c>
      <c r="Q418" s="19">
        <v>892</v>
      </c>
      <c r="R418" s="19">
        <v>974</v>
      </c>
      <c r="S418" s="3">
        <v>1020</v>
      </c>
      <c r="T418" s="20">
        <f t="shared" si="6"/>
        <v>-21.296296296296291</v>
      </c>
      <c r="V418" s="2" t="s">
        <v>203</v>
      </c>
    </row>
    <row r="419" spans="1:22">
      <c r="A419" s="2" t="s">
        <v>465</v>
      </c>
      <c r="B419" s="3">
        <v>2454</v>
      </c>
      <c r="C419" s="3">
        <v>2538</v>
      </c>
      <c r="D419" s="3">
        <v>2545</v>
      </c>
      <c r="E419" s="3">
        <v>2568</v>
      </c>
      <c r="F419" s="3">
        <v>2159</v>
      </c>
      <c r="G419" s="3">
        <v>2140</v>
      </c>
      <c r="H419" s="3">
        <v>1710</v>
      </c>
      <c r="I419" s="19">
        <v>984</v>
      </c>
      <c r="J419" s="19">
        <v>912</v>
      </c>
      <c r="K419" s="19">
        <v>892</v>
      </c>
      <c r="L419" s="19">
        <v>892</v>
      </c>
      <c r="M419" s="19">
        <v>936</v>
      </c>
      <c r="N419" s="19">
        <v>941</v>
      </c>
      <c r="O419" s="19">
        <v>909</v>
      </c>
      <c r="P419" s="19">
        <v>909</v>
      </c>
      <c r="Q419" s="19">
        <v>909</v>
      </c>
      <c r="R419" s="19">
        <v>911</v>
      </c>
      <c r="S419" s="19">
        <v>956</v>
      </c>
      <c r="T419" s="20">
        <f t="shared" si="6"/>
        <v>1.5940488841657885</v>
      </c>
      <c r="V419" s="2" t="s">
        <v>465</v>
      </c>
    </row>
    <row r="420" spans="1:22">
      <c r="A420" s="2" t="s">
        <v>477</v>
      </c>
      <c r="B420" s="19">
        <v>568</v>
      </c>
      <c r="C420" s="19">
        <v>563</v>
      </c>
      <c r="D420" s="19">
        <v>523</v>
      </c>
      <c r="E420" s="19">
        <v>538</v>
      </c>
      <c r="F420" s="19">
        <v>522</v>
      </c>
      <c r="G420" s="19">
        <v>596</v>
      </c>
      <c r="H420" s="3">
        <v>1053</v>
      </c>
      <c r="I420" s="3">
        <v>1105</v>
      </c>
      <c r="J420" s="3">
        <v>1027</v>
      </c>
      <c r="K420" s="3">
        <v>1161</v>
      </c>
      <c r="L420" s="3">
        <v>1086</v>
      </c>
      <c r="M420" s="19">
        <v>986</v>
      </c>
      <c r="N420" s="3">
        <v>1005</v>
      </c>
      <c r="O420" s="19">
        <v>942</v>
      </c>
      <c r="P420" s="19">
        <v>919</v>
      </c>
      <c r="Q420" s="19">
        <v>959</v>
      </c>
      <c r="R420" s="19">
        <v>930</v>
      </c>
      <c r="S420" s="19">
        <v>948</v>
      </c>
      <c r="T420" s="20">
        <f t="shared" si="6"/>
        <v>-5.6716417910447792</v>
      </c>
      <c r="V420" s="2" t="s">
        <v>477</v>
      </c>
    </row>
    <row r="421" spans="1:22">
      <c r="A421" s="2" t="s">
        <v>164</v>
      </c>
      <c r="B421" s="19">
        <v>510</v>
      </c>
      <c r="C421" s="19">
        <v>600</v>
      </c>
      <c r="D421" s="19">
        <v>700</v>
      </c>
      <c r="E421" s="19">
        <v>820</v>
      </c>
      <c r="F421" s="19">
        <v>700</v>
      </c>
      <c r="G421" s="19">
        <v>830</v>
      </c>
      <c r="H421" s="3">
        <v>1200</v>
      </c>
      <c r="I421" s="3">
        <v>1180</v>
      </c>
      <c r="J421" s="3">
        <v>1080</v>
      </c>
      <c r="K421" s="3">
        <v>1050</v>
      </c>
      <c r="L421" s="19">
        <v>985</v>
      </c>
      <c r="M421" s="19">
        <v>900</v>
      </c>
      <c r="N421" s="3">
        <v>1000</v>
      </c>
      <c r="O421" s="19">
        <v>900</v>
      </c>
      <c r="P421" s="19">
        <v>890</v>
      </c>
      <c r="Q421" s="3">
        <v>1050</v>
      </c>
      <c r="R421" s="19">
        <v>945</v>
      </c>
      <c r="S421" s="19">
        <v>934</v>
      </c>
      <c r="T421" s="20">
        <f t="shared" si="6"/>
        <v>-6.5999999999999943</v>
      </c>
      <c r="U421" s="11">
        <v>-6.6</v>
      </c>
      <c r="V421" s="2" t="s">
        <v>164</v>
      </c>
    </row>
    <row r="422" spans="1:22">
      <c r="A422" s="2" t="s">
        <v>438</v>
      </c>
      <c r="B422" s="19">
        <v>417</v>
      </c>
      <c r="C422" s="19">
        <v>430</v>
      </c>
      <c r="D422" s="19">
        <v>440</v>
      </c>
      <c r="E422" s="19">
        <v>530</v>
      </c>
      <c r="F422" s="19">
        <v>552</v>
      </c>
      <c r="G422" s="19">
        <v>541</v>
      </c>
      <c r="H422" s="19">
        <v>502</v>
      </c>
      <c r="I422" s="19">
        <v>486</v>
      </c>
      <c r="J422" s="19">
        <v>491</v>
      </c>
      <c r="K422" s="19">
        <v>503</v>
      </c>
      <c r="L422" s="19">
        <v>501</v>
      </c>
      <c r="M422" s="19">
        <v>505</v>
      </c>
      <c r="N422" s="19">
        <v>515</v>
      </c>
      <c r="O422" s="19">
        <v>510</v>
      </c>
      <c r="P422" s="19">
        <v>510</v>
      </c>
      <c r="Q422" s="19">
        <v>843</v>
      </c>
      <c r="R422" s="19">
        <v>910</v>
      </c>
      <c r="S422" s="19">
        <v>907</v>
      </c>
      <c r="T422" s="20">
        <f t="shared" si="6"/>
        <v>76.116504854368941</v>
      </c>
      <c r="V422" s="2" t="s">
        <v>438</v>
      </c>
    </row>
    <row r="423" spans="1:22">
      <c r="A423" s="2" t="s">
        <v>183</v>
      </c>
      <c r="B423" s="3">
        <v>4280</v>
      </c>
      <c r="C423" s="3">
        <v>1535</v>
      </c>
      <c r="D423" s="19">
        <v>870</v>
      </c>
      <c r="E423" s="19">
        <v>561</v>
      </c>
      <c r="F423" s="19">
        <v>612</v>
      </c>
      <c r="G423" s="19">
        <v>438</v>
      </c>
      <c r="H423" s="3">
        <v>1877</v>
      </c>
      <c r="I423" s="3">
        <v>2253</v>
      </c>
      <c r="J423" s="3">
        <v>2086</v>
      </c>
      <c r="K423" s="3">
        <v>2148</v>
      </c>
      <c r="L423" s="3">
        <v>2206</v>
      </c>
      <c r="M423" s="3">
        <v>2052</v>
      </c>
      <c r="N423" s="3">
        <v>1932</v>
      </c>
      <c r="O423" s="3">
        <v>1950</v>
      </c>
      <c r="P423" s="3">
        <v>1927</v>
      </c>
      <c r="Q423" s="3">
        <v>1802</v>
      </c>
      <c r="R423" s="3">
        <v>1867</v>
      </c>
      <c r="S423" s="19">
        <v>885</v>
      </c>
      <c r="T423" s="20">
        <f t="shared" si="6"/>
        <v>-54.192546583850934</v>
      </c>
      <c r="V423" s="2" t="s">
        <v>183</v>
      </c>
    </row>
    <row r="424" spans="1:22">
      <c r="A424" s="2" t="s">
        <v>461</v>
      </c>
      <c r="B424" s="3">
        <v>4100</v>
      </c>
      <c r="C424" s="3">
        <v>3500</v>
      </c>
      <c r="D424" s="3">
        <v>3400</v>
      </c>
      <c r="E424" s="3">
        <v>1700</v>
      </c>
      <c r="F424" s="3">
        <v>1400</v>
      </c>
      <c r="G424" s="3">
        <v>1660</v>
      </c>
      <c r="H424" s="19">
        <v>800</v>
      </c>
      <c r="I424" s="19">
        <v>950</v>
      </c>
      <c r="J424" s="19">
        <v>822</v>
      </c>
      <c r="K424" s="19">
        <v>980</v>
      </c>
      <c r="L424" s="3">
        <v>1050</v>
      </c>
      <c r="M424" s="3">
        <v>1000</v>
      </c>
      <c r="N424" s="3">
        <v>1200</v>
      </c>
      <c r="O424" s="3">
        <v>1160</v>
      </c>
      <c r="P424" s="3">
        <v>1070</v>
      </c>
      <c r="Q424" s="19">
        <v>950</v>
      </c>
      <c r="R424" s="19">
        <v>855</v>
      </c>
      <c r="S424" s="19">
        <v>861</v>
      </c>
      <c r="T424" s="20">
        <f t="shared" si="6"/>
        <v>-28.249999999999996</v>
      </c>
      <c r="V424" s="2" t="s">
        <v>461</v>
      </c>
    </row>
    <row r="425" spans="1:22">
      <c r="A425" s="2" t="s">
        <v>355</v>
      </c>
      <c r="B425" s="3">
        <v>3360</v>
      </c>
      <c r="C425" s="3">
        <v>3292</v>
      </c>
      <c r="D425" s="3">
        <v>3166</v>
      </c>
      <c r="E425" s="3">
        <v>3219</v>
      </c>
      <c r="F425" s="3">
        <v>3380</v>
      </c>
      <c r="G425" s="3">
        <v>3549</v>
      </c>
      <c r="H425" s="19">
        <v>717</v>
      </c>
      <c r="I425" s="19">
        <v>705</v>
      </c>
      <c r="J425" s="19">
        <v>735</v>
      </c>
      <c r="K425" s="19">
        <v>731</v>
      </c>
      <c r="L425" s="19">
        <v>736</v>
      </c>
      <c r="M425" s="19">
        <v>737</v>
      </c>
      <c r="N425" s="19">
        <v>734</v>
      </c>
      <c r="O425" s="19">
        <v>731</v>
      </c>
      <c r="P425" s="19">
        <v>727</v>
      </c>
      <c r="Q425" s="19">
        <v>821</v>
      </c>
      <c r="R425" s="19">
        <v>862</v>
      </c>
      <c r="S425" s="19">
        <v>844</v>
      </c>
      <c r="T425" s="20">
        <f t="shared" si="6"/>
        <v>14.986376021798375</v>
      </c>
      <c r="V425" s="2" t="s">
        <v>355</v>
      </c>
    </row>
    <row r="426" spans="1:22">
      <c r="A426" s="2" t="s">
        <v>27</v>
      </c>
      <c r="B426" s="3">
        <v>1969</v>
      </c>
      <c r="C426" s="3">
        <v>1909</v>
      </c>
      <c r="D426" s="3">
        <v>1910</v>
      </c>
      <c r="E426" s="3">
        <v>1523</v>
      </c>
      <c r="F426" s="3">
        <v>1526</v>
      </c>
      <c r="G426" s="3">
        <v>1550</v>
      </c>
      <c r="H426" s="3">
        <v>1306</v>
      </c>
      <c r="I426" s="3">
        <v>1460</v>
      </c>
      <c r="J426" s="19">
        <v>72</v>
      </c>
      <c r="K426" s="19">
        <v>75</v>
      </c>
      <c r="L426" s="19">
        <v>75</v>
      </c>
      <c r="M426" s="19">
        <v>75</v>
      </c>
      <c r="N426" s="19">
        <v>642</v>
      </c>
      <c r="O426" s="19">
        <v>986</v>
      </c>
      <c r="P426" s="19">
        <v>986</v>
      </c>
      <c r="Q426" s="19">
        <v>821</v>
      </c>
      <c r="R426" s="19">
        <v>821</v>
      </c>
      <c r="S426" s="19">
        <v>840</v>
      </c>
      <c r="T426" s="20">
        <f t="shared" si="6"/>
        <v>30.841121495327094</v>
      </c>
      <c r="V426" s="2" t="s">
        <v>27</v>
      </c>
    </row>
    <row r="427" spans="1:22">
      <c r="A427" s="2" t="s">
        <v>416</v>
      </c>
      <c r="B427" s="3">
        <v>1969</v>
      </c>
      <c r="C427" s="3">
        <v>1522</v>
      </c>
      <c r="D427" s="19">
        <v>366</v>
      </c>
      <c r="E427" s="19">
        <v>364</v>
      </c>
      <c r="F427" s="19">
        <v>349</v>
      </c>
      <c r="G427" s="19">
        <v>417</v>
      </c>
      <c r="H427" s="19">
        <v>880</v>
      </c>
      <c r="I427" s="19">
        <v>922</v>
      </c>
      <c r="J427" s="19">
        <v>891</v>
      </c>
      <c r="K427" s="19">
        <v>830</v>
      </c>
      <c r="L427" s="19">
        <v>905</v>
      </c>
      <c r="M427" s="19">
        <v>920</v>
      </c>
      <c r="N427" s="19">
        <v>928</v>
      </c>
      <c r="O427" s="19">
        <v>987</v>
      </c>
      <c r="P427" s="19">
        <v>846</v>
      </c>
      <c r="Q427" s="19">
        <v>846</v>
      </c>
      <c r="R427" s="19">
        <v>855</v>
      </c>
      <c r="S427" s="19">
        <v>840</v>
      </c>
      <c r="T427" s="20">
        <f t="shared" si="6"/>
        <v>-9.4827586206896584</v>
      </c>
      <c r="V427" s="2" t="s">
        <v>416</v>
      </c>
    </row>
    <row r="428" spans="1:22">
      <c r="A428" s="2" t="s">
        <v>253</v>
      </c>
      <c r="B428" s="3">
        <v>1156</v>
      </c>
      <c r="C428" s="3">
        <v>1152</v>
      </c>
      <c r="D428" s="3">
        <v>1184</v>
      </c>
      <c r="E428" s="3">
        <v>1520</v>
      </c>
      <c r="F428" s="3">
        <v>1548</v>
      </c>
      <c r="G428" s="3">
        <v>1577</v>
      </c>
      <c r="H428" s="3">
        <v>1725</v>
      </c>
      <c r="I428" s="3">
        <v>1827</v>
      </c>
      <c r="J428" s="3">
        <v>1810</v>
      </c>
      <c r="K428" s="3">
        <v>1801</v>
      </c>
      <c r="L428" s="3">
        <v>1690</v>
      </c>
      <c r="M428" s="3">
        <v>1853</v>
      </c>
      <c r="N428" s="3">
        <v>1867</v>
      </c>
      <c r="O428" s="3">
        <v>1592</v>
      </c>
      <c r="P428" s="3">
        <v>1365</v>
      </c>
      <c r="Q428" s="3">
        <v>1068</v>
      </c>
      <c r="R428" s="19">
        <v>812</v>
      </c>
      <c r="S428" s="19">
        <v>826</v>
      </c>
      <c r="T428" s="20">
        <f t="shared" si="6"/>
        <v>-55.757900374933044</v>
      </c>
      <c r="V428" s="2" t="s">
        <v>253</v>
      </c>
    </row>
    <row r="429" spans="1:22">
      <c r="A429" s="2" t="s">
        <v>271</v>
      </c>
      <c r="B429" s="19" t="s">
        <v>47</v>
      </c>
      <c r="C429" s="19" t="s">
        <v>47</v>
      </c>
      <c r="D429" s="19" t="s">
        <v>47</v>
      </c>
      <c r="E429" s="19">
        <v>605</v>
      </c>
      <c r="F429" s="19">
        <v>497</v>
      </c>
      <c r="G429" s="19">
        <v>524</v>
      </c>
      <c r="H429" s="19">
        <v>507</v>
      </c>
      <c r="I429" s="19">
        <v>295</v>
      </c>
      <c r="J429" s="19">
        <v>324</v>
      </c>
      <c r="K429" s="19">
        <v>317</v>
      </c>
      <c r="L429" s="19">
        <v>365</v>
      </c>
      <c r="M429" s="19">
        <v>832</v>
      </c>
      <c r="N429" s="19">
        <v>835</v>
      </c>
      <c r="O429" s="19">
        <v>832</v>
      </c>
      <c r="P429" s="19">
        <v>847</v>
      </c>
      <c r="Q429" s="19">
        <v>657</v>
      </c>
      <c r="R429" s="19">
        <v>706</v>
      </c>
      <c r="S429" s="19">
        <v>818</v>
      </c>
      <c r="T429" s="20">
        <f t="shared" si="6"/>
        <v>-2.0359281437125731</v>
      </c>
      <c r="V429" s="2" t="s">
        <v>271</v>
      </c>
    </row>
    <row r="430" spans="1:22">
      <c r="A430" s="2" t="s">
        <v>133</v>
      </c>
      <c r="B430" s="19" t="s">
        <v>47</v>
      </c>
      <c r="C430" s="19" t="s">
        <v>47</v>
      </c>
      <c r="D430" s="19" t="s">
        <v>47</v>
      </c>
      <c r="E430" s="19" t="s">
        <v>47</v>
      </c>
      <c r="F430" s="19" t="s">
        <v>47</v>
      </c>
      <c r="G430" s="19" t="s">
        <v>47</v>
      </c>
      <c r="H430" s="19" t="s">
        <v>47</v>
      </c>
      <c r="I430" s="3">
        <v>1470</v>
      </c>
      <c r="J430" s="3">
        <v>1470</v>
      </c>
      <c r="K430" s="3">
        <v>1205</v>
      </c>
      <c r="L430" s="19">
        <v>795</v>
      </c>
      <c r="M430" s="19">
        <v>792</v>
      </c>
      <c r="N430" s="19">
        <v>796</v>
      </c>
      <c r="O430" s="19">
        <v>798</v>
      </c>
      <c r="P430" s="19">
        <v>679</v>
      </c>
      <c r="Q430" s="19">
        <v>678</v>
      </c>
      <c r="R430" s="19">
        <v>815</v>
      </c>
      <c r="S430" s="19">
        <v>814</v>
      </c>
      <c r="T430" s="20">
        <f t="shared" si="6"/>
        <v>2.2613065326633208</v>
      </c>
      <c r="U430" s="11">
        <v>2.2599999999999998</v>
      </c>
      <c r="V430" s="2" t="s">
        <v>133</v>
      </c>
    </row>
    <row r="431" spans="1:22">
      <c r="A431" s="2" t="s">
        <v>509</v>
      </c>
      <c r="B431" s="19" t="s">
        <v>47</v>
      </c>
      <c r="C431" s="19" t="s">
        <v>47</v>
      </c>
      <c r="D431" s="19" t="s">
        <v>47</v>
      </c>
      <c r="E431" s="19">
        <v>941</v>
      </c>
      <c r="F431" s="19">
        <v>906</v>
      </c>
      <c r="G431" s="19">
        <v>875</v>
      </c>
      <c r="H431" s="19">
        <v>660</v>
      </c>
      <c r="I431" s="3">
        <v>1010</v>
      </c>
      <c r="J431" s="19">
        <v>989</v>
      </c>
      <c r="K431" s="19">
        <v>979</v>
      </c>
      <c r="L431" s="19">
        <v>935</v>
      </c>
      <c r="M431" s="19">
        <v>903</v>
      </c>
      <c r="N431" s="19">
        <v>923</v>
      </c>
      <c r="O431" s="19">
        <v>831</v>
      </c>
      <c r="P431" s="19">
        <v>768</v>
      </c>
      <c r="Q431" s="19">
        <v>658</v>
      </c>
      <c r="R431" s="19">
        <v>735</v>
      </c>
      <c r="S431" s="19">
        <v>805</v>
      </c>
      <c r="T431" s="20">
        <f t="shared" si="6"/>
        <v>-12.784398699891653</v>
      </c>
      <c r="V431" s="2" t="s">
        <v>509</v>
      </c>
    </row>
    <row r="432" spans="1:22">
      <c r="A432" s="2" t="s">
        <v>143</v>
      </c>
      <c r="B432" s="3">
        <v>1007</v>
      </c>
      <c r="C432" s="19">
        <v>980</v>
      </c>
      <c r="D432" s="19">
        <v>860</v>
      </c>
      <c r="E432" s="19">
        <v>782</v>
      </c>
      <c r="F432" s="19">
        <v>850</v>
      </c>
      <c r="G432" s="19">
        <v>947</v>
      </c>
      <c r="H432" s="19">
        <v>800</v>
      </c>
      <c r="I432" s="19">
        <v>802</v>
      </c>
      <c r="J432" s="19">
        <v>800</v>
      </c>
      <c r="K432" s="19">
        <v>820</v>
      </c>
      <c r="L432" s="19">
        <v>770</v>
      </c>
      <c r="M432" s="19">
        <v>750</v>
      </c>
      <c r="N432" s="19">
        <v>880</v>
      </c>
      <c r="O432" s="19">
        <v>940</v>
      </c>
      <c r="P432" s="19">
        <v>990</v>
      </c>
      <c r="Q432" s="19">
        <v>900</v>
      </c>
      <c r="R432" s="19">
        <v>810</v>
      </c>
      <c r="S432" s="19">
        <v>794</v>
      </c>
      <c r="T432" s="20">
        <f t="shared" si="6"/>
        <v>-9.7727272727272769</v>
      </c>
      <c r="U432" s="11">
        <v>-9.77</v>
      </c>
      <c r="V432" s="2" t="s">
        <v>143</v>
      </c>
    </row>
    <row r="433" spans="1:22">
      <c r="A433" s="2" t="s">
        <v>112</v>
      </c>
      <c r="B433" s="3">
        <v>2654</v>
      </c>
      <c r="C433" s="3">
        <v>2350</v>
      </c>
      <c r="D433" s="3">
        <v>2155</v>
      </c>
      <c r="E433" s="3">
        <v>2190</v>
      </c>
      <c r="F433" s="3">
        <v>2450</v>
      </c>
      <c r="G433" s="3">
        <v>2481</v>
      </c>
      <c r="H433" s="3">
        <v>1166</v>
      </c>
      <c r="I433" s="3">
        <v>2046</v>
      </c>
      <c r="J433" s="3">
        <v>2066</v>
      </c>
      <c r="K433" s="3">
        <v>2005</v>
      </c>
      <c r="L433" s="3">
        <v>1910</v>
      </c>
      <c r="M433" s="3">
        <v>1875</v>
      </c>
      <c r="N433" s="3">
        <v>1650</v>
      </c>
      <c r="O433" s="19">
        <v>771</v>
      </c>
      <c r="P433" s="19">
        <v>809</v>
      </c>
      <c r="Q433" s="19">
        <v>750</v>
      </c>
      <c r="R433" s="19">
        <v>780</v>
      </c>
      <c r="S433" s="19">
        <v>780</v>
      </c>
      <c r="T433" s="20">
        <f t="shared" si="6"/>
        <v>-52.727272727272734</v>
      </c>
      <c r="U433" s="11">
        <v>-52.73</v>
      </c>
      <c r="V433" s="2" t="s">
        <v>112</v>
      </c>
    </row>
    <row r="434" spans="1:22">
      <c r="A434" s="2" t="s">
        <v>455</v>
      </c>
      <c r="B434" s="3">
        <v>1628</v>
      </c>
      <c r="C434" s="3">
        <v>1674</v>
      </c>
      <c r="D434" s="3">
        <v>1702</v>
      </c>
      <c r="E434" s="3">
        <v>1734</v>
      </c>
      <c r="F434" s="3">
        <v>1698</v>
      </c>
      <c r="G434" s="3">
        <v>1727</v>
      </c>
      <c r="H434" s="19">
        <v>682</v>
      </c>
      <c r="I434" s="3">
        <v>1486</v>
      </c>
      <c r="J434" s="3">
        <v>1532</v>
      </c>
      <c r="K434" s="3">
        <v>1571</v>
      </c>
      <c r="L434" s="3">
        <v>1344</v>
      </c>
      <c r="M434" s="3">
        <v>1285</v>
      </c>
      <c r="N434" s="3">
        <v>1260</v>
      </c>
      <c r="O434" s="3">
        <v>1306</v>
      </c>
      <c r="P434" s="3">
        <v>1174</v>
      </c>
      <c r="Q434" s="19">
        <v>957</v>
      </c>
      <c r="R434" s="19">
        <v>884</v>
      </c>
      <c r="S434" s="19">
        <v>760</v>
      </c>
      <c r="T434" s="20">
        <f t="shared" si="6"/>
        <v>-39.682539682539684</v>
      </c>
      <c r="V434" s="2" t="s">
        <v>455</v>
      </c>
    </row>
    <row r="435" spans="1:22">
      <c r="A435" s="2" t="s">
        <v>284</v>
      </c>
      <c r="B435" s="19">
        <v>708</v>
      </c>
      <c r="C435" s="19">
        <v>716</v>
      </c>
      <c r="D435" s="19">
        <v>700</v>
      </c>
      <c r="E435" s="19">
        <v>724</v>
      </c>
      <c r="F435" s="19">
        <v>733</v>
      </c>
      <c r="G435" s="19">
        <v>724</v>
      </c>
      <c r="H435" s="3">
        <v>1081</v>
      </c>
      <c r="I435" s="3">
        <v>1260</v>
      </c>
      <c r="J435" s="3">
        <v>1226</v>
      </c>
      <c r="K435" s="3">
        <v>1202</v>
      </c>
      <c r="L435" s="3">
        <v>1258</v>
      </c>
      <c r="M435" s="3">
        <v>1161</v>
      </c>
      <c r="N435" s="19">
        <v>918</v>
      </c>
      <c r="O435" s="19">
        <v>838</v>
      </c>
      <c r="P435" s="19">
        <v>875</v>
      </c>
      <c r="Q435" s="19">
        <v>819</v>
      </c>
      <c r="R435" s="19">
        <v>828</v>
      </c>
      <c r="S435" s="19">
        <v>753</v>
      </c>
      <c r="T435" s="20">
        <f t="shared" si="6"/>
        <v>-17.97385620915033</v>
      </c>
      <c r="V435" s="2" t="s">
        <v>284</v>
      </c>
    </row>
    <row r="436" spans="1:22">
      <c r="A436" s="2" t="s">
        <v>332</v>
      </c>
      <c r="B436" s="19">
        <v>534</v>
      </c>
      <c r="C436" s="19">
        <v>563</v>
      </c>
      <c r="D436" s="19">
        <v>647</v>
      </c>
      <c r="E436" s="19">
        <v>652</v>
      </c>
      <c r="F436" s="19">
        <v>654</v>
      </c>
      <c r="G436" s="19">
        <v>667</v>
      </c>
      <c r="H436" s="19">
        <v>904</v>
      </c>
      <c r="I436" s="19">
        <v>905</v>
      </c>
      <c r="J436" s="19">
        <v>912</v>
      </c>
      <c r="K436" s="19">
        <v>915</v>
      </c>
      <c r="L436" s="19">
        <v>918</v>
      </c>
      <c r="M436" s="19">
        <v>725</v>
      </c>
      <c r="N436" s="19">
        <v>760</v>
      </c>
      <c r="O436" s="19">
        <v>740</v>
      </c>
      <c r="P436" s="19">
        <v>744</v>
      </c>
      <c r="Q436" s="19">
        <v>745</v>
      </c>
      <c r="R436" s="19">
        <v>748</v>
      </c>
      <c r="S436" s="19">
        <v>750</v>
      </c>
      <c r="T436" s="20">
        <f t="shared" si="6"/>
        <v>-1.3157894736842146</v>
      </c>
      <c r="V436" s="2" t="s">
        <v>332</v>
      </c>
    </row>
    <row r="437" spans="1:22">
      <c r="A437" s="2" t="s">
        <v>145</v>
      </c>
      <c r="B437" s="19">
        <v>208</v>
      </c>
      <c r="C437" s="19">
        <v>250</v>
      </c>
      <c r="D437" s="19">
        <v>250</v>
      </c>
      <c r="E437" s="19">
        <v>280</v>
      </c>
      <c r="F437" s="19">
        <v>378</v>
      </c>
      <c r="G437" s="19">
        <v>391</v>
      </c>
      <c r="H437" s="19">
        <v>627</v>
      </c>
      <c r="I437" s="19">
        <v>631</v>
      </c>
      <c r="J437" s="19">
        <v>681</v>
      </c>
      <c r="K437" s="19">
        <v>517</v>
      </c>
      <c r="L437" s="19">
        <v>517</v>
      </c>
      <c r="M437" s="19">
        <v>517</v>
      </c>
      <c r="N437" s="3">
        <v>1065</v>
      </c>
      <c r="O437" s="3">
        <v>1096</v>
      </c>
      <c r="P437" s="3">
        <v>1096</v>
      </c>
      <c r="Q437" s="19">
        <v>472</v>
      </c>
      <c r="R437" s="19">
        <v>495</v>
      </c>
      <c r="S437" s="19">
        <v>750</v>
      </c>
      <c r="T437" s="20">
        <f t="shared" si="6"/>
        <v>-29.577464788732399</v>
      </c>
      <c r="U437" s="11">
        <v>-29.58</v>
      </c>
      <c r="V437" s="2" t="s">
        <v>145</v>
      </c>
    </row>
    <row r="438" spans="1:22">
      <c r="A438" s="2" t="s">
        <v>178</v>
      </c>
      <c r="B438" s="19">
        <v>645</v>
      </c>
      <c r="C438" s="19">
        <v>662</v>
      </c>
      <c r="D438" s="19">
        <v>706</v>
      </c>
      <c r="E438" s="19">
        <v>834</v>
      </c>
      <c r="F438" s="19">
        <v>843</v>
      </c>
      <c r="G438" s="19">
        <v>854</v>
      </c>
      <c r="H438" s="19">
        <v>387</v>
      </c>
      <c r="I438" s="3">
        <v>1023</v>
      </c>
      <c r="J438" s="3">
        <v>1051</v>
      </c>
      <c r="K438" s="3">
        <v>1083</v>
      </c>
      <c r="L438" s="3">
        <v>1027</v>
      </c>
      <c r="M438" s="19">
        <v>917</v>
      </c>
      <c r="N438" s="19">
        <v>921</v>
      </c>
      <c r="O438" s="19">
        <v>934</v>
      </c>
      <c r="P438" s="19">
        <v>916</v>
      </c>
      <c r="Q438" s="19">
        <v>719</v>
      </c>
      <c r="R438" s="19">
        <v>725</v>
      </c>
      <c r="S438" s="19">
        <v>743</v>
      </c>
      <c r="T438" s="20">
        <f t="shared" si="6"/>
        <v>-19.326818675352875</v>
      </c>
      <c r="V438" s="2" t="s">
        <v>178</v>
      </c>
    </row>
    <row r="439" spans="1:22">
      <c r="A439" s="2" t="s">
        <v>484</v>
      </c>
      <c r="B439" s="3">
        <v>1100</v>
      </c>
      <c r="C439" s="19" t="s">
        <v>47</v>
      </c>
      <c r="D439" s="19">
        <v>0</v>
      </c>
      <c r="E439" s="19">
        <v>18</v>
      </c>
      <c r="F439" s="19">
        <v>18</v>
      </c>
      <c r="G439" s="19">
        <v>19</v>
      </c>
      <c r="H439" s="19">
        <v>943</v>
      </c>
      <c r="I439" s="19">
        <v>942</v>
      </c>
      <c r="J439" s="19">
        <v>956</v>
      </c>
      <c r="K439" s="19">
        <v>962</v>
      </c>
      <c r="L439" s="19">
        <v>965</v>
      </c>
      <c r="M439" s="19">
        <v>729</v>
      </c>
      <c r="N439" s="19">
        <v>729</v>
      </c>
      <c r="O439" s="19">
        <v>743</v>
      </c>
      <c r="P439" s="19">
        <v>726</v>
      </c>
      <c r="Q439" s="19">
        <v>732</v>
      </c>
      <c r="R439" s="19">
        <v>714</v>
      </c>
      <c r="S439" s="19">
        <v>726</v>
      </c>
      <c r="T439" s="20">
        <f t="shared" si="6"/>
        <v>-0.41152263374485409</v>
      </c>
      <c r="V439" s="2" t="s">
        <v>484</v>
      </c>
    </row>
    <row r="440" spans="1:22">
      <c r="A440" s="2" t="s">
        <v>264</v>
      </c>
      <c r="B440" s="3">
        <v>1500</v>
      </c>
      <c r="C440" s="19" t="s">
        <v>47</v>
      </c>
      <c r="D440" s="19">
        <v>0</v>
      </c>
      <c r="E440" s="19">
        <v>40</v>
      </c>
      <c r="F440" s="19">
        <v>40</v>
      </c>
      <c r="G440" s="19">
        <v>44</v>
      </c>
      <c r="H440" s="19">
        <v>773</v>
      </c>
      <c r="I440" s="19">
        <v>773</v>
      </c>
      <c r="J440" s="19">
        <v>776</v>
      </c>
      <c r="K440" s="19">
        <v>785</v>
      </c>
      <c r="L440" s="19">
        <v>788</v>
      </c>
      <c r="M440" s="19">
        <v>631</v>
      </c>
      <c r="N440" s="19">
        <v>731</v>
      </c>
      <c r="O440" s="19">
        <v>739</v>
      </c>
      <c r="P440" s="19">
        <v>732</v>
      </c>
      <c r="Q440" s="19">
        <v>736</v>
      </c>
      <c r="R440" s="19">
        <v>723</v>
      </c>
      <c r="S440" s="19">
        <v>726</v>
      </c>
      <c r="T440" s="20">
        <f t="shared" si="6"/>
        <v>-0.68399452804377425</v>
      </c>
      <c r="V440" s="2" t="s">
        <v>264</v>
      </c>
    </row>
    <row r="441" spans="1:22">
      <c r="A441" s="2" t="s">
        <v>210</v>
      </c>
      <c r="B441" s="19">
        <v>847</v>
      </c>
      <c r="C441" s="19">
        <v>880</v>
      </c>
      <c r="D441" s="19">
        <v>841</v>
      </c>
      <c r="E441" s="19">
        <v>854</v>
      </c>
      <c r="F441" s="19">
        <v>909</v>
      </c>
      <c r="G441" s="19">
        <v>967</v>
      </c>
      <c r="H441" s="3">
        <v>1016</v>
      </c>
      <c r="I441" s="3">
        <v>1028</v>
      </c>
      <c r="J441" s="19">
        <v>977</v>
      </c>
      <c r="K441" s="19">
        <v>981</v>
      </c>
      <c r="L441" s="19">
        <v>988</v>
      </c>
      <c r="M441" s="3">
        <v>1022</v>
      </c>
      <c r="N441" s="3">
        <v>1021</v>
      </c>
      <c r="O441" s="19">
        <v>927</v>
      </c>
      <c r="P441" s="19">
        <v>757</v>
      </c>
      <c r="Q441" s="19">
        <v>615</v>
      </c>
      <c r="R441" s="19">
        <v>714</v>
      </c>
      <c r="S441" s="19">
        <v>726</v>
      </c>
      <c r="T441" s="20">
        <f t="shared" si="6"/>
        <v>-28.893241919686584</v>
      </c>
      <c r="V441" s="2" t="s">
        <v>210</v>
      </c>
    </row>
    <row r="442" spans="1:22">
      <c r="A442" s="2" t="s">
        <v>216</v>
      </c>
      <c r="B442" s="3">
        <v>2570</v>
      </c>
      <c r="C442" s="3">
        <v>2209</v>
      </c>
      <c r="D442" s="3">
        <v>2190</v>
      </c>
      <c r="E442" s="3">
        <v>2186</v>
      </c>
      <c r="F442" s="3">
        <v>2186</v>
      </c>
      <c r="G442" s="3">
        <v>2117</v>
      </c>
      <c r="H442" s="3">
        <v>1115</v>
      </c>
      <c r="I442" s="19">
        <v>922</v>
      </c>
      <c r="J442" s="19">
        <v>189</v>
      </c>
      <c r="K442" s="19">
        <v>189</v>
      </c>
      <c r="L442" s="19">
        <v>190</v>
      </c>
      <c r="M442" s="19">
        <v>55</v>
      </c>
      <c r="N442" s="19">
        <v>306</v>
      </c>
      <c r="O442" s="19">
        <v>150</v>
      </c>
      <c r="P442" s="19">
        <v>150</v>
      </c>
      <c r="Q442" s="19">
        <v>150</v>
      </c>
      <c r="R442" s="19">
        <v>150</v>
      </c>
      <c r="S442" s="19">
        <v>720</v>
      </c>
      <c r="T442" s="20">
        <f t="shared" si="6"/>
        <v>135.29411764705884</v>
      </c>
      <c r="V442" s="2" t="s">
        <v>216</v>
      </c>
    </row>
    <row r="443" spans="1:22">
      <c r="A443" s="2" t="s">
        <v>70</v>
      </c>
      <c r="B443" s="19">
        <v>670</v>
      </c>
      <c r="C443" s="19">
        <v>645</v>
      </c>
      <c r="D443" s="19">
        <v>662</v>
      </c>
      <c r="E443" s="19">
        <v>667</v>
      </c>
      <c r="F443" s="19">
        <v>671</v>
      </c>
      <c r="G443" s="19">
        <v>602</v>
      </c>
      <c r="H443" s="3">
        <v>1195</v>
      </c>
      <c r="I443" s="3">
        <v>1089</v>
      </c>
      <c r="J443" s="3">
        <v>1089</v>
      </c>
      <c r="K443" s="19">
        <v>540</v>
      </c>
      <c r="L443" s="19">
        <v>540</v>
      </c>
      <c r="M443" s="19">
        <v>540</v>
      </c>
      <c r="N443" s="19">
        <v>913</v>
      </c>
      <c r="O443" s="19">
        <v>540</v>
      </c>
      <c r="P443" s="19">
        <v>720</v>
      </c>
      <c r="Q443" s="19" t="s">
        <v>47</v>
      </c>
      <c r="R443" s="19">
        <v>720</v>
      </c>
      <c r="S443" s="19">
        <v>720</v>
      </c>
      <c r="T443" s="20">
        <f t="shared" si="6"/>
        <v>-21.139101861993424</v>
      </c>
      <c r="U443" s="11">
        <v>-21.14</v>
      </c>
      <c r="V443" s="2" t="s">
        <v>70</v>
      </c>
    </row>
    <row r="444" spans="1:22">
      <c r="A444" s="2" t="s">
        <v>260</v>
      </c>
      <c r="B444" s="19" t="s">
        <v>47</v>
      </c>
      <c r="C444" s="19" t="s">
        <v>47</v>
      </c>
      <c r="D444" s="19" t="s">
        <v>47</v>
      </c>
      <c r="E444" s="19" t="s">
        <v>47</v>
      </c>
      <c r="F444" s="19" t="s">
        <v>47</v>
      </c>
      <c r="G444" s="19" t="s">
        <v>47</v>
      </c>
      <c r="H444" s="19" t="s">
        <v>47</v>
      </c>
      <c r="I444" s="3">
        <v>2437</v>
      </c>
      <c r="J444" s="3">
        <v>2882</v>
      </c>
      <c r="K444" s="3">
        <v>3200</v>
      </c>
      <c r="L444" s="3">
        <v>3800</v>
      </c>
      <c r="M444" s="3">
        <v>3890</v>
      </c>
      <c r="N444" s="3">
        <v>3624</v>
      </c>
      <c r="O444" s="3">
        <v>3460</v>
      </c>
      <c r="P444" s="19">
        <v>871</v>
      </c>
      <c r="Q444" s="19">
        <v>887</v>
      </c>
      <c r="R444" s="19">
        <v>890</v>
      </c>
      <c r="S444" s="19">
        <v>720</v>
      </c>
      <c r="T444" s="20">
        <f t="shared" si="6"/>
        <v>-80.132450331125824</v>
      </c>
      <c r="V444" s="2" t="s">
        <v>260</v>
      </c>
    </row>
    <row r="445" spans="1:22">
      <c r="A445" s="2" t="s">
        <v>192</v>
      </c>
      <c r="B445" s="3">
        <v>2500</v>
      </c>
      <c r="C445" s="3">
        <v>2500</v>
      </c>
      <c r="D445" s="3">
        <v>4180</v>
      </c>
      <c r="E445" s="3">
        <v>4644</v>
      </c>
      <c r="F445" s="3">
        <v>3800</v>
      </c>
      <c r="G445" s="3">
        <v>5184</v>
      </c>
      <c r="H445" s="3">
        <v>1550</v>
      </c>
      <c r="I445" s="3">
        <v>1674</v>
      </c>
      <c r="J445" s="3">
        <v>1741</v>
      </c>
      <c r="K445" s="3">
        <v>1750</v>
      </c>
      <c r="L445" s="3">
        <v>1475</v>
      </c>
      <c r="M445" s="3">
        <v>1341</v>
      </c>
      <c r="N445" s="3">
        <v>1261</v>
      </c>
      <c r="O445" s="3">
        <v>1311</v>
      </c>
      <c r="P445" s="19">
        <v>265</v>
      </c>
      <c r="Q445" s="19">
        <v>433</v>
      </c>
      <c r="R445" s="19">
        <v>612</v>
      </c>
      <c r="S445" s="19">
        <v>705</v>
      </c>
      <c r="T445" s="20">
        <f t="shared" si="6"/>
        <v>-44.091990483743061</v>
      </c>
      <c r="V445" s="2" t="s">
        <v>192</v>
      </c>
    </row>
    <row r="446" spans="1:22">
      <c r="A446" s="2" t="s">
        <v>452</v>
      </c>
      <c r="B446" s="19" t="s">
        <v>47</v>
      </c>
      <c r="C446" s="19" t="s">
        <v>47</v>
      </c>
      <c r="D446" s="19" t="s">
        <v>47</v>
      </c>
      <c r="E446" s="3">
        <v>2300</v>
      </c>
      <c r="F446" s="3">
        <v>2400</v>
      </c>
      <c r="G446" s="3">
        <v>2150</v>
      </c>
      <c r="H446" s="19">
        <v>900</v>
      </c>
      <c r="I446" s="19">
        <v>950</v>
      </c>
      <c r="J446" s="19">
        <v>900</v>
      </c>
      <c r="K446" s="19">
        <v>920</v>
      </c>
      <c r="L446" s="19">
        <v>896</v>
      </c>
      <c r="M446" s="19">
        <v>840</v>
      </c>
      <c r="N446" s="19">
        <v>845</v>
      </c>
      <c r="O446" s="19">
        <v>806</v>
      </c>
      <c r="P446" s="19">
        <v>810</v>
      </c>
      <c r="Q446" s="19">
        <v>800</v>
      </c>
      <c r="R446" s="19">
        <v>720</v>
      </c>
      <c r="S446" s="19">
        <v>703</v>
      </c>
      <c r="T446" s="20">
        <f t="shared" si="6"/>
        <v>-16.80473372781065</v>
      </c>
      <c r="V446" s="2" t="s">
        <v>452</v>
      </c>
    </row>
    <row r="447" spans="1:22">
      <c r="A447" s="2" t="s">
        <v>494</v>
      </c>
      <c r="B447" s="19" t="s">
        <v>47</v>
      </c>
      <c r="C447" s="19" t="s">
        <v>47</v>
      </c>
      <c r="D447" s="19" t="s">
        <v>47</v>
      </c>
      <c r="E447" s="19" t="s">
        <v>47</v>
      </c>
      <c r="F447" s="19" t="s">
        <v>47</v>
      </c>
      <c r="G447" s="19" t="s">
        <v>47</v>
      </c>
      <c r="H447" s="19" t="s">
        <v>47</v>
      </c>
      <c r="I447" s="19">
        <v>423</v>
      </c>
      <c r="J447" s="19">
        <v>600</v>
      </c>
      <c r="K447" s="19">
        <v>600</v>
      </c>
      <c r="L447" s="19">
        <v>600</v>
      </c>
      <c r="M447" s="19">
        <v>600</v>
      </c>
      <c r="N447" s="3">
        <v>1050</v>
      </c>
      <c r="O447" s="19">
        <v>600</v>
      </c>
      <c r="P447" s="3">
        <v>1050</v>
      </c>
      <c r="Q447" s="19">
        <v>600</v>
      </c>
      <c r="R447" s="19">
        <v>600</v>
      </c>
      <c r="S447" s="19">
        <v>701</v>
      </c>
      <c r="T447" s="20">
        <f t="shared" si="6"/>
        <v>-33.238095238095234</v>
      </c>
      <c r="V447" s="2" t="s">
        <v>494</v>
      </c>
    </row>
    <row r="448" spans="1:22">
      <c r="A448" s="2" t="s">
        <v>448</v>
      </c>
      <c r="B448" s="19" t="s">
        <v>47</v>
      </c>
      <c r="C448" s="19" t="s">
        <v>47</v>
      </c>
      <c r="D448" s="19" t="s">
        <v>47</v>
      </c>
      <c r="E448" s="3">
        <v>1700</v>
      </c>
      <c r="F448" s="3">
        <v>1900</v>
      </c>
      <c r="G448" s="3">
        <v>2250</v>
      </c>
      <c r="H448" s="19">
        <v>920</v>
      </c>
      <c r="I448" s="19">
        <v>900</v>
      </c>
      <c r="J448" s="19">
        <v>850</v>
      </c>
      <c r="K448" s="3">
        <v>1100</v>
      </c>
      <c r="L448" s="3">
        <v>1058</v>
      </c>
      <c r="M448" s="19">
        <v>900</v>
      </c>
      <c r="N448" s="19">
        <v>950</v>
      </c>
      <c r="O448" s="19">
        <v>860</v>
      </c>
      <c r="P448" s="19">
        <v>850</v>
      </c>
      <c r="Q448" s="19">
        <v>750</v>
      </c>
      <c r="R448" s="19">
        <v>675</v>
      </c>
      <c r="S448" s="19">
        <v>677</v>
      </c>
      <c r="T448" s="20">
        <f t="shared" si="6"/>
        <v>-28.736842105263161</v>
      </c>
      <c r="V448" s="2" t="s">
        <v>448</v>
      </c>
    </row>
    <row r="449" spans="1:22">
      <c r="A449" s="2" t="s">
        <v>221</v>
      </c>
      <c r="B449" s="3">
        <v>2420</v>
      </c>
      <c r="C449" s="3">
        <v>2350</v>
      </c>
      <c r="D449" s="3">
        <v>2260</v>
      </c>
      <c r="E449" s="3">
        <v>1566</v>
      </c>
      <c r="F449" s="3">
        <v>1863</v>
      </c>
      <c r="G449" s="19">
        <v>896</v>
      </c>
      <c r="H449" s="3">
        <v>2229</v>
      </c>
      <c r="I449" s="3">
        <v>1964</v>
      </c>
      <c r="J449" s="3">
        <v>1964</v>
      </c>
      <c r="K449" s="3">
        <v>2088</v>
      </c>
      <c r="L449" s="3">
        <v>1990</v>
      </c>
      <c r="M449" s="3">
        <v>1104</v>
      </c>
      <c r="N449" s="3">
        <v>1643</v>
      </c>
      <c r="O449" s="3">
        <v>1544</v>
      </c>
      <c r="P449" s="3">
        <v>1621</v>
      </c>
      <c r="Q449" s="19">
        <v>657</v>
      </c>
      <c r="R449" s="19">
        <v>668</v>
      </c>
      <c r="S449" s="19">
        <v>668</v>
      </c>
      <c r="T449" s="20">
        <f t="shared" si="6"/>
        <v>-59.342665855143025</v>
      </c>
      <c r="V449" s="2" t="s">
        <v>221</v>
      </c>
    </row>
    <row r="450" spans="1:22" ht="21">
      <c r="A450" s="2" t="s">
        <v>292</v>
      </c>
      <c r="B450" s="19" t="s">
        <v>47</v>
      </c>
      <c r="C450" s="19" t="s">
        <v>47</v>
      </c>
      <c r="D450" s="19" t="s">
        <v>47</v>
      </c>
      <c r="E450" s="19" t="s">
        <v>47</v>
      </c>
      <c r="F450" s="19" t="s">
        <v>47</v>
      </c>
      <c r="G450" s="19" t="s">
        <v>47</v>
      </c>
      <c r="H450" s="19" t="s">
        <v>47</v>
      </c>
      <c r="I450" s="3">
        <v>1096</v>
      </c>
      <c r="J450" s="3">
        <v>1112</v>
      </c>
      <c r="K450" s="3">
        <v>1096</v>
      </c>
      <c r="L450" s="3">
        <v>1150</v>
      </c>
      <c r="M450" s="3">
        <v>1144</v>
      </c>
      <c r="N450" s="3">
        <v>4719</v>
      </c>
      <c r="O450" s="3">
        <v>4955</v>
      </c>
      <c r="P450" s="19">
        <v>968</v>
      </c>
      <c r="Q450" s="19">
        <v>953</v>
      </c>
      <c r="R450" s="19">
        <v>961</v>
      </c>
      <c r="S450" s="19">
        <v>668</v>
      </c>
      <c r="T450" s="20">
        <f t="shared" si="6"/>
        <v>-85.844458571731295</v>
      </c>
      <c r="V450" s="2" t="s">
        <v>292</v>
      </c>
    </row>
    <row r="451" spans="1:22">
      <c r="A451" s="2" t="s">
        <v>420</v>
      </c>
      <c r="B451" s="19">
        <v>632</v>
      </c>
      <c r="C451" s="19">
        <v>628</v>
      </c>
      <c r="D451" s="19">
        <v>621</v>
      </c>
      <c r="E451" s="19">
        <v>562</v>
      </c>
      <c r="F451" s="19">
        <v>555</v>
      </c>
      <c r="G451" s="19">
        <v>571</v>
      </c>
      <c r="H451" s="19">
        <v>555</v>
      </c>
      <c r="I451" s="19">
        <v>602</v>
      </c>
      <c r="J451" s="19">
        <v>555</v>
      </c>
      <c r="K451" s="19">
        <v>547</v>
      </c>
      <c r="L451" s="19">
        <v>541</v>
      </c>
      <c r="M451" s="19">
        <v>547</v>
      </c>
      <c r="N451" s="19">
        <v>548</v>
      </c>
      <c r="O451" s="19">
        <v>553</v>
      </c>
      <c r="P451" s="19">
        <v>556</v>
      </c>
      <c r="Q451" s="19">
        <v>621</v>
      </c>
      <c r="R451" s="19">
        <v>652</v>
      </c>
      <c r="S451" s="19">
        <v>665</v>
      </c>
      <c r="T451" s="20">
        <f t="shared" si="6"/>
        <v>21.350364963503644</v>
      </c>
      <c r="V451" s="2" t="s">
        <v>420</v>
      </c>
    </row>
    <row r="452" spans="1:22">
      <c r="A452" s="2" t="s">
        <v>492</v>
      </c>
      <c r="B452" s="19" t="s">
        <v>47</v>
      </c>
      <c r="C452" s="19" t="s">
        <v>47</v>
      </c>
      <c r="D452" s="19" t="s">
        <v>47</v>
      </c>
      <c r="E452" s="19" t="s">
        <v>47</v>
      </c>
      <c r="F452" s="19" t="s">
        <v>47</v>
      </c>
      <c r="G452" s="19" t="s">
        <v>47</v>
      </c>
      <c r="H452" s="19" t="s">
        <v>47</v>
      </c>
      <c r="I452" s="19">
        <v>554</v>
      </c>
      <c r="J452" s="19">
        <v>501</v>
      </c>
      <c r="K452" s="19">
        <v>480</v>
      </c>
      <c r="L452" s="19">
        <v>525</v>
      </c>
      <c r="M452" s="19">
        <v>583</v>
      </c>
      <c r="N452" s="19">
        <v>699</v>
      </c>
      <c r="O452" s="19">
        <v>746</v>
      </c>
      <c r="P452" s="19">
        <v>808</v>
      </c>
      <c r="Q452" s="19">
        <v>819</v>
      </c>
      <c r="R452" s="19">
        <v>830</v>
      </c>
      <c r="S452" s="19">
        <v>665</v>
      </c>
      <c r="T452" s="20">
        <f t="shared" si="6"/>
        <v>-4.8640915593705314</v>
      </c>
      <c r="V452" s="2" t="s">
        <v>492</v>
      </c>
    </row>
    <row r="453" spans="1:22">
      <c r="A453" s="2" t="s">
        <v>471</v>
      </c>
      <c r="B453" s="19" t="s">
        <v>47</v>
      </c>
      <c r="C453" s="19" t="s">
        <v>47</v>
      </c>
      <c r="D453" s="19" t="s">
        <v>47</v>
      </c>
      <c r="E453" s="19" t="s">
        <v>47</v>
      </c>
      <c r="F453" s="19" t="s">
        <v>47</v>
      </c>
      <c r="G453" s="19" t="s">
        <v>47</v>
      </c>
      <c r="H453" s="19" t="s">
        <v>47</v>
      </c>
      <c r="I453" s="19">
        <v>708</v>
      </c>
      <c r="J453" s="19">
        <v>695</v>
      </c>
      <c r="K453" s="19">
        <v>687</v>
      </c>
      <c r="L453" s="19">
        <v>681</v>
      </c>
      <c r="M453" s="19">
        <v>765</v>
      </c>
      <c r="N453" s="19">
        <v>764</v>
      </c>
      <c r="O453" s="19">
        <v>852</v>
      </c>
      <c r="P453" s="19">
        <v>904</v>
      </c>
      <c r="Q453" s="19">
        <v>807</v>
      </c>
      <c r="R453" s="19">
        <v>657</v>
      </c>
      <c r="S453" s="19">
        <v>660</v>
      </c>
      <c r="T453" s="20">
        <f t="shared" ref="T453:T502" si="7">((S453/N453)-1)*100</f>
        <v>-13.612565445026181</v>
      </c>
      <c r="V453" s="2" t="s">
        <v>471</v>
      </c>
    </row>
    <row r="454" spans="1:22">
      <c r="A454" s="2" t="s">
        <v>334</v>
      </c>
      <c r="B454" s="19">
        <v>803</v>
      </c>
      <c r="C454" s="19">
        <v>793</v>
      </c>
      <c r="D454" s="19">
        <v>774</v>
      </c>
      <c r="E454" s="19">
        <v>656</v>
      </c>
      <c r="F454" s="19">
        <v>643</v>
      </c>
      <c r="G454" s="19">
        <v>660</v>
      </c>
      <c r="H454" s="3">
        <v>1245</v>
      </c>
      <c r="I454" s="3">
        <v>1274</v>
      </c>
      <c r="J454" s="3">
        <v>1224</v>
      </c>
      <c r="K454" s="3">
        <v>1157</v>
      </c>
      <c r="L454" s="3">
        <v>1197</v>
      </c>
      <c r="M454" s="3">
        <v>1153</v>
      </c>
      <c r="N454" s="3">
        <v>1141</v>
      </c>
      <c r="O454" s="3">
        <v>1293</v>
      </c>
      <c r="P454" s="3">
        <v>1333</v>
      </c>
      <c r="Q454" s="19">
        <v>612</v>
      </c>
      <c r="R454" s="19">
        <v>635</v>
      </c>
      <c r="S454" s="19">
        <v>627</v>
      </c>
      <c r="T454" s="20">
        <f t="shared" si="7"/>
        <v>-45.048203330411916</v>
      </c>
      <c r="V454" s="2" t="s">
        <v>334</v>
      </c>
    </row>
    <row r="455" spans="1:22">
      <c r="A455" s="2" t="s">
        <v>247</v>
      </c>
      <c r="B455" s="19" t="s">
        <v>47</v>
      </c>
      <c r="C455" s="19" t="s">
        <v>47</v>
      </c>
      <c r="D455" s="19" t="s">
        <v>47</v>
      </c>
      <c r="E455" s="19" t="s">
        <v>47</v>
      </c>
      <c r="F455" s="19" t="s">
        <v>47</v>
      </c>
      <c r="G455" s="19" t="s">
        <v>47</v>
      </c>
      <c r="H455" s="19" t="s">
        <v>47</v>
      </c>
      <c r="I455" s="3">
        <v>1129</v>
      </c>
      <c r="J455" s="3">
        <v>1141</v>
      </c>
      <c r="K455" s="3">
        <v>1157</v>
      </c>
      <c r="L455" s="3">
        <v>1144</v>
      </c>
      <c r="M455" s="3">
        <v>1158</v>
      </c>
      <c r="N455" s="3">
        <v>1152</v>
      </c>
      <c r="O455" s="3">
        <v>1160</v>
      </c>
      <c r="P455" s="19">
        <v>859</v>
      </c>
      <c r="Q455" s="19">
        <v>829</v>
      </c>
      <c r="R455" s="19">
        <v>621</v>
      </c>
      <c r="S455" s="19">
        <v>619</v>
      </c>
      <c r="T455" s="20">
        <f t="shared" si="7"/>
        <v>-46.267361111111114</v>
      </c>
      <c r="V455" s="2" t="s">
        <v>247</v>
      </c>
    </row>
    <row r="456" spans="1:22">
      <c r="A456" s="2" t="s">
        <v>229</v>
      </c>
      <c r="B456" s="19" t="s">
        <v>47</v>
      </c>
      <c r="C456" s="19" t="s">
        <v>47</v>
      </c>
      <c r="D456" s="19" t="s">
        <v>47</v>
      </c>
      <c r="E456" s="19" t="s">
        <v>47</v>
      </c>
      <c r="F456" s="19" t="s">
        <v>47</v>
      </c>
      <c r="G456" s="19" t="s">
        <v>47</v>
      </c>
      <c r="H456" s="19" t="s">
        <v>47</v>
      </c>
      <c r="I456" s="19">
        <v>505</v>
      </c>
      <c r="J456" s="19">
        <v>505</v>
      </c>
      <c r="K456" s="19">
        <v>515</v>
      </c>
      <c r="L456" s="19">
        <v>530</v>
      </c>
      <c r="M456" s="19">
        <v>506</v>
      </c>
      <c r="N456" s="19">
        <v>482</v>
      </c>
      <c r="O456" s="19">
        <v>491</v>
      </c>
      <c r="P456" s="19">
        <v>504</v>
      </c>
      <c r="Q456" s="19">
        <v>486</v>
      </c>
      <c r="R456" s="19">
        <v>488</v>
      </c>
      <c r="S456" s="19">
        <v>554</v>
      </c>
      <c r="T456" s="20">
        <f t="shared" si="7"/>
        <v>14.937759336099576</v>
      </c>
      <c r="V456" s="2" t="s">
        <v>229</v>
      </c>
    </row>
    <row r="457" spans="1:22">
      <c r="A457" s="2" t="s">
        <v>130</v>
      </c>
      <c r="B457" s="19" t="s">
        <v>47</v>
      </c>
      <c r="C457" s="19" t="s">
        <v>47</v>
      </c>
      <c r="D457" s="19" t="s">
        <v>47</v>
      </c>
      <c r="E457" s="19" t="s">
        <v>47</v>
      </c>
      <c r="F457" s="19" t="s">
        <v>47</v>
      </c>
      <c r="G457" s="19" t="s">
        <v>47</v>
      </c>
      <c r="H457" s="19" t="s">
        <v>47</v>
      </c>
      <c r="I457" s="19">
        <v>821</v>
      </c>
      <c r="J457" s="19">
        <v>806</v>
      </c>
      <c r="K457" s="19">
        <v>789</v>
      </c>
      <c r="L457" s="19">
        <v>788</v>
      </c>
      <c r="M457" s="19">
        <v>801</v>
      </c>
      <c r="N457" s="19">
        <v>801</v>
      </c>
      <c r="O457" s="19">
        <v>777</v>
      </c>
      <c r="P457" s="19">
        <v>749</v>
      </c>
      <c r="Q457" s="19">
        <v>522</v>
      </c>
      <c r="R457" s="19">
        <v>532</v>
      </c>
      <c r="S457" s="19">
        <v>550</v>
      </c>
      <c r="T457" s="20">
        <f t="shared" si="7"/>
        <v>-31.335830212234704</v>
      </c>
      <c r="U457" s="11">
        <v>-31.34</v>
      </c>
      <c r="V457" s="2" t="s">
        <v>130</v>
      </c>
    </row>
    <row r="458" spans="1:22">
      <c r="A458" s="2" t="s">
        <v>330</v>
      </c>
      <c r="B458" s="3">
        <v>2400</v>
      </c>
      <c r="C458" s="19">
        <v>920</v>
      </c>
      <c r="D458" s="19">
        <v>900</v>
      </c>
      <c r="E458" s="19">
        <v>619</v>
      </c>
      <c r="F458" s="19">
        <v>509</v>
      </c>
      <c r="G458" s="19">
        <v>488</v>
      </c>
      <c r="H458" s="19">
        <v>585</v>
      </c>
      <c r="I458" s="19">
        <v>736</v>
      </c>
      <c r="J458" s="19">
        <v>643</v>
      </c>
      <c r="K458" s="19">
        <v>630</v>
      </c>
      <c r="L458" s="19">
        <v>619</v>
      </c>
      <c r="M458" s="19">
        <v>559</v>
      </c>
      <c r="N458" s="19">
        <v>583</v>
      </c>
      <c r="O458" s="19">
        <v>575</v>
      </c>
      <c r="P458" s="19">
        <v>830</v>
      </c>
      <c r="Q458" s="19">
        <v>793</v>
      </c>
      <c r="R458" s="19">
        <v>807</v>
      </c>
      <c r="S458" s="19">
        <v>548</v>
      </c>
      <c r="T458" s="20">
        <f t="shared" si="7"/>
        <v>-6.0034305317324232</v>
      </c>
      <c r="V458" s="2" t="s">
        <v>330</v>
      </c>
    </row>
    <row r="459" spans="1:22">
      <c r="A459" s="2" t="s">
        <v>84</v>
      </c>
      <c r="B459" s="3">
        <v>1811</v>
      </c>
      <c r="C459" s="3">
        <v>1800</v>
      </c>
      <c r="D459" s="3">
        <v>2000</v>
      </c>
      <c r="E459" s="3">
        <v>1650</v>
      </c>
      <c r="F459" s="3">
        <v>1400</v>
      </c>
      <c r="G459" s="3">
        <v>1480</v>
      </c>
      <c r="H459" s="19">
        <v>760</v>
      </c>
      <c r="I459" s="19">
        <v>850</v>
      </c>
      <c r="J459" s="19">
        <v>805</v>
      </c>
      <c r="K459" s="19">
        <v>900</v>
      </c>
      <c r="L459" s="19">
        <v>860</v>
      </c>
      <c r="M459" s="19">
        <v>700</v>
      </c>
      <c r="N459" s="19">
        <v>840</v>
      </c>
      <c r="O459" s="19">
        <v>850</v>
      </c>
      <c r="P459" s="19">
        <v>750</v>
      </c>
      <c r="Q459" s="19">
        <v>745</v>
      </c>
      <c r="R459" s="19">
        <v>671</v>
      </c>
      <c r="S459" s="19">
        <v>541</v>
      </c>
      <c r="T459" s="20">
        <f t="shared" si="7"/>
        <v>-35.595238095238088</v>
      </c>
      <c r="U459" s="11">
        <v>-35.6</v>
      </c>
      <c r="V459" s="2" t="s">
        <v>84</v>
      </c>
    </row>
    <row r="460" spans="1:22">
      <c r="A460" s="2" t="s">
        <v>59</v>
      </c>
      <c r="B460" s="3">
        <v>2462</v>
      </c>
      <c r="C460" s="3">
        <v>2400</v>
      </c>
      <c r="D460" s="3">
        <v>1920</v>
      </c>
      <c r="E460" s="3">
        <v>1700</v>
      </c>
      <c r="F460" s="3">
        <v>1710</v>
      </c>
      <c r="G460" s="3">
        <v>2000</v>
      </c>
      <c r="H460" s="19">
        <v>520</v>
      </c>
      <c r="I460" s="19">
        <v>600</v>
      </c>
      <c r="J460" s="19">
        <v>650</v>
      </c>
      <c r="K460" s="19">
        <v>660</v>
      </c>
      <c r="L460" s="19">
        <v>680</v>
      </c>
      <c r="M460" s="19">
        <v>595</v>
      </c>
      <c r="N460" s="19">
        <v>600</v>
      </c>
      <c r="O460" s="19">
        <v>610</v>
      </c>
      <c r="P460" s="19">
        <v>640</v>
      </c>
      <c r="Q460" s="19">
        <v>615</v>
      </c>
      <c r="R460" s="19">
        <v>554</v>
      </c>
      <c r="S460" s="19">
        <v>540</v>
      </c>
      <c r="T460" s="20">
        <f t="shared" si="7"/>
        <v>-9.9999999999999982</v>
      </c>
      <c r="U460" s="11">
        <v>-10</v>
      </c>
      <c r="V460" s="2" t="s">
        <v>59</v>
      </c>
    </row>
    <row r="461" spans="1:22">
      <c r="A461" s="2" t="s">
        <v>496</v>
      </c>
      <c r="B461" s="19" t="s">
        <v>47</v>
      </c>
      <c r="C461" s="19" t="s">
        <v>47</v>
      </c>
      <c r="D461" s="19" t="s">
        <v>47</v>
      </c>
      <c r="E461" s="3">
        <v>1588</v>
      </c>
      <c r="F461" s="3">
        <v>1597</v>
      </c>
      <c r="G461" s="3">
        <v>2017</v>
      </c>
      <c r="H461" s="19">
        <v>569</v>
      </c>
      <c r="I461" s="19">
        <v>620</v>
      </c>
      <c r="J461" s="19">
        <v>639</v>
      </c>
      <c r="K461" s="19">
        <v>680</v>
      </c>
      <c r="L461" s="19">
        <v>629</v>
      </c>
      <c r="M461" s="19">
        <v>639</v>
      </c>
      <c r="N461" s="19">
        <v>639</v>
      </c>
      <c r="O461" s="19">
        <v>640</v>
      </c>
      <c r="P461" s="19">
        <v>632</v>
      </c>
      <c r="Q461" s="19">
        <v>600</v>
      </c>
      <c r="R461" s="19">
        <v>634</v>
      </c>
      <c r="S461" s="19">
        <v>539</v>
      </c>
      <c r="T461" s="20">
        <f t="shared" si="7"/>
        <v>-15.649452269170583</v>
      </c>
      <c r="V461" s="2" t="s">
        <v>496</v>
      </c>
    </row>
    <row r="462" spans="1:22">
      <c r="A462" s="2" t="s">
        <v>122</v>
      </c>
      <c r="B462" s="3">
        <v>1751</v>
      </c>
      <c r="C462" s="3">
        <v>1750</v>
      </c>
      <c r="D462" s="3">
        <v>1750</v>
      </c>
      <c r="E462" s="3">
        <v>1750</v>
      </c>
      <c r="F462" s="3">
        <v>1925</v>
      </c>
      <c r="G462" s="3">
        <v>1526</v>
      </c>
      <c r="H462" s="19">
        <v>387</v>
      </c>
      <c r="I462" s="3">
        <v>1307</v>
      </c>
      <c r="J462" s="3">
        <v>1338</v>
      </c>
      <c r="K462" s="3">
        <v>1187</v>
      </c>
      <c r="L462" s="3">
        <v>1096</v>
      </c>
      <c r="M462" s="3">
        <v>1081</v>
      </c>
      <c r="N462" s="19">
        <v>985</v>
      </c>
      <c r="O462" s="3">
        <v>1236</v>
      </c>
      <c r="P462" s="3">
        <v>1298</v>
      </c>
      <c r="Q462" s="19">
        <v>499</v>
      </c>
      <c r="R462" s="19">
        <v>519</v>
      </c>
      <c r="S462" s="19">
        <v>519</v>
      </c>
      <c r="T462" s="20">
        <f t="shared" si="7"/>
        <v>-47.309644670050766</v>
      </c>
      <c r="U462" s="11">
        <v>-47.31</v>
      </c>
      <c r="V462" s="2" t="s">
        <v>122</v>
      </c>
    </row>
    <row r="463" spans="1:22">
      <c r="A463" s="2" t="s">
        <v>148</v>
      </c>
      <c r="B463" s="19" t="s">
        <v>47</v>
      </c>
      <c r="C463" s="19" t="s">
        <v>47</v>
      </c>
      <c r="D463" s="19" t="s">
        <v>47</v>
      </c>
      <c r="E463" s="19" t="s">
        <v>47</v>
      </c>
      <c r="F463" s="19" t="s">
        <v>47</v>
      </c>
      <c r="G463" s="19" t="s">
        <v>47</v>
      </c>
      <c r="H463" s="19" t="s">
        <v>47</v>
      </c>
      <c r="I463" s="19">
        <v>553</v>
      </c>
      <c r="J463" s="19">
        <v>569</v>
      </c>
      <c r="K463" s="19">
        <v>592</v>
      </c>
      <c r="L463" s="19">
        <v>605</v>
      </c>
      <c r="M463" s="19">
        <v>613</v>
      </c>
      <c r="N463" s="19">
        <v>622</v>
      </c>
      <c r="O463" s="19">
        <v>583</v>
      </c>
      <c r="P463" s="19">
        <v>590</v>
      </c>
      <c r="Q463" s="19">
        <v>590</v>
      </c>
      <c r="R463" s="19">
        <v>596</v>
      </c>
      <c r="S463" s="19">
        <v>506</v>
      </c>
      <c r="T463" s="20">
        <f t="shared" si="7"/>
        <v>-18.649517684887464</v>
      </c>
      <c r="U463" s="11">
        <v>-18.649999999999999</v>
      </c>
      <c r="V463" s="2" t="s">
        <v>148</v>
      </c>
    </row>
    <row r="464" spans="1:22">
      <c r="A464" s="2" t="s">
        <v>58</v>
      </c>
      <c r="B464" s="19">
        <v>523</v>
      </c>
      <c r="C464" s="19">
        <v>449</v>
      </c>
      <c r="D464" s="19">
        <v>440</v>
      </c>
      <c r="E464" s="19">
        <v>399</v>
      </c>
      <c r="F464" s="19">
        <v>523</v>
      </c>
      <c r="G464" s="19">
        <v>505</v>
      </c>
      <c r="H464" s="19">
        <v>724</v>
      </c>
      <c r="I464" s="19">
        <v>745</v>
      </c>
      <c r="J464" s="19">
        <v>745</v>
      </c>
      <c r="K464" s="19">
        <v>689</v>
      </c>
      <c r="L464" s="19">
        <v>673</v>
      </c>
      <c r="M464" s="19">
        <v>649</v>
      </c>
      <c r="N464" s="19">
        <v>546</v>
      </c>
      <c r="O464" s="19">
        <v>545</v>
      </c>
      <c r="P464" s="19">
        <v>517</v>
      </c>
      <c r="Q464" s="19">
        <v>535</v>
      </c>
      <c r="R464" s="19">
        <v>509</v>
      </c>
      <c r="S464" s="19">
        <v>502</v>
      </c>
      <c r="T464" s="20">
        <f t="shared" si="7"/>
        <v>-8.0586080586080637</v>
      </c>
      <c r="U464" s="11">
        <v>-8.06</v>
      </c>
      <c r="V464" s="2" t="s">
        <v>58</v>
      </c>
    </row>
    <row r="465" spans="1:22">
      <c r="A465" s="2" t="s">
        <v>137</v>
      </c>
      <c r="B465" s="19">
        <v>380</v>
      </c>
      <c r="C465" s="19">
        <v>730</v>
      </c>
      <c r="D465" s="3">
        <v>1050</v>
      </c>
      <c r="E465" s="3">
        <v>1080</v>
      </c>
      <c r="F465" s="3">
        <v>4100</v>
      </c>
      <c r="G465" s="3">
        <v>2650</v>
      </c>
      <c r="H465" s="3">
        <v>1303</v>
      </c>
      <c r="I465" s="3">
        <v>1407</v>
      </c>
      <c r="J465" s="3">
        <v>1463</v>
      </c>
      <c r="K465" s="3">
        <v>1441</v>
      </c>
      <c r="L465" s="3">
        <v>1280</v>
      </c>
      <c r="M465" s="3">
        <v>1016</v>
      </c>
      <c r="N465" s="3">
        <v>1525</v>
      </c>
      <c r="O465" s="3">
        <v>1571</v>
      </c>
      <c r="P465" s="3">
        <v>7372</v>
      </c>
      <c r="Q465" s="3">
        <v>3907</v>
      </c>
      <c r="R465" s="3">
        <v>3910</v>
      </c>
      <c r="S465" s="19">
        <v>499</v>
      </c>
      <c r="T465" s="20">
        <f t="shared" si="7"/>
        <v>-67.278688524590152</v>
      </c>
      <c r="U465" s="11">
        <v>-67.28</v>
      </c>
      <c r="V465" s="2" t="s">
        <v>137</v>
      </c>
    </row>
    <row r="466" spans="1:22">
      <c r="A466" s="2" t="s">
        <v>277</v>
      </c>
      <c r="B466" s="19" t="s">
        <v>47</v>
      </c>
      <c r="C466" s="19" t="s">
        <v>47</v>
      </c>
      <c r="D466" s="19" t="s">
        <v>47</v>
      </c>
      <c r="E466" s="19">
        <v>391</v>
      </c>
      <c r="F466" s="19">
        <v>376</v>
      </c>
      <c r="G466" s="19">
        <v>381</v>
      </c>
      <c r="H466" s="19">
        <v>680</v>
      </c>
      <c r="I466" s="19">
        <v>680</v>
      </c>
      <c r="J466" s="19">
        <v>679</v>
      </c>
      <c r="K466" s="19">
        <v>670</v>
      </c>
      <c r="L466" s="19">
        <v>671</v>
      </c>
      <c r="M466" s="19">
        <v>531</v>
      </c>
      <c r="N466" s="19">
        <v>541</v>
      </c>
      <c r="O466" s="19">
        <v>541</v>
      </c>
      <c r="P466" s="19">
        <v>519</v>
      </c>
      <c r="Q466" s="19">
        <v>518</v>
      </c>
      <c r="R466" s="19">
        <v>490</v>
      </c>
      <c r="S466" s="19">
        <v>489</v>
      </c>
      <c r="T466" s="20">
        <f t="shared" si="7"/>
        <v>-9.611829944547134</v>
      </c>
      <c r="V466" s="2" t="s">
        <v>277</v>
      </c>
    </row>
    <row r="467" spans="1:22">
      <c r="A467" s="2" t="s">
        <v>275</v>
      </c>
      <c r="B467" s="19" t="s">
        <v>47</v>
      </c>
      <c r="C467" s="19" t="s">
        <v>47</v>
      </c>
      <c r="D467" s="19" t="s">
        <v>47</v>
      </c>
      <c r="E467" s="19" t="s">
        <v>47</v>
      </c>
      <c r="F467" s="19" t="s">
        <v>47</v>
      </c>
      <c r="G467" s="19" t="s">
        <v>47</v>
      </c>
      <c r="H467" s="19" t="s">
        <v>47</v>
      </c>
      <c r="I467" s="19">
        <v>405</v>
      </c>
      <c r="J467" s="19">
        <v>405</v>
      </c>
      <c r="K467" s="19">
        <v>410</v>
      </c>
      <c r="L467" s="19">
        <v>410</v>
      </c>
      <c r="M467" s="19">
        <v>434</v>
      </c>
      <c r="N467" s="19">
        <v>465</v>
      </c>
      <c r="O467" s="19">
        <v>465</v>
      </c>
      <c r="P467" s="19">
        <v>465</v>
      </c>
      <c r="Q467" s="19">
        <v>465</v>
      </c>
      <c r="R467" s="19">
        <v>462</v>
      </c>
      <c r="S467" s="19">
        <v>459</v>
      </c>
      <c r="T467" s="20">
        <f t="shared" si="7"/>
        <v>-1.2903225806451646</v>
      </c>
      <c r="V467" s="2" t="s">
        <v>275</v>
      </c>
    </row>
    <row r="468" spans="1:22">
      <c r="A468" s="2" t="s">
        <v>141</v>
      </c>
      <c r="B468" s="19">
        <v>159</v>
      </c>
      <c r="C468" s="19">
        <v>159</v>
      </c>
      <c r="D468" s="19">
        <v>160</v>
      </c>
      <c r="E468" s="19">
        <v>165</v>
      </c>
      <c r="F468" s="19">
        <v>166</v>
      </c>
      <c r="G468" s="19">
        <v>187</v>
      </c>
      <c r="H468" s="19">
        <v>565</v>
      </c>
      <c r="I468" s="19">
        <v>412</v>
      </c>
      <c r="J468" s="19">
        <v>414</v>
      </c>
      <c r="K468" s="19">
        <v>415</v>
      </c>
      <c r="L468" s="19">
        <v>417</v>
      </c>
      <c r="M468" s="19">
        <v>423</v>
      </c>
      <c r="N468" s="19">
        <v>424</v>
      </c>
      <c r="O468" s="19">
        <v>426</v>
      </c>
      <c r="P468" s="19">
        <v>430</v>
      </c>
      <c r="Q468" s="19">
        <v>433</v>
      </c>
      <c r="R468" s="19">
        <v>430</v>
      </c>
      <c r="S468" s="19">
        <v>432</v>
      </c>
      <c r="T468" s="20">
        <f t="shared" si="7"/>
        <v>1.8867924528301883</v>
      </c>
      <c r="U468" s="11">
        <v>1.89</v>
      </c>
      <c r="V468" s="2" t="s">
        <v>141</v>
      </c>
    </row>
    <row r="469" spans="1:22">
      <c r="A469" s="2" t="s">
        <v>149</v>
      </c>
      <c r="B469" s="19" t="s">
        <v>47</v>
      </c>
      <c r="C469" s="19" t="s">
        <v>47</v>
      </c>
      <c r="D469" s="19" t="s">
        <v>47</v>
      </c>
      <c r="E469" s="19" t="s">
        <v>47</v>
      </c>
      <c r="F469" s="19" t="s">
        <v>47</v>
      </c>
      <c r="G469" s="19" t="s">
        <v>47</v>
      </c>
      <c r="H469" s="19" t="s">
        <v>47</v>
      </c>
      <c r="I469" s="19">
        <v>550</v>
      </c>
      <c r="J469" s="19">
        <v>490</v>
      </c>
      <c r="K469" s="19">
        <v>540</v>
      </c>
      <c r="L469" s="19">
        <v>486</v>
      </c>
      <c r="M469" s="19">
        <v>420</v>
      </c>
      <c r="N469" s="19">
        <v>502</v>
      </c>
      <c r="O469" s="19">
        <v>495</v>
      </c>
      <c r="P469" s="19">
        <v>500</v>
      </c>
      <c r="Q469" s="19">
        <v>450</v>
      </c>
      <c r="R469" s="19">
        <v>405</v>
      </c>
      <c r="S469" s="19">
        <v>431</v>
      </c>
      <c r="T469" s="20">
        <f t="shared" si="7"/>
        <v>-14.143426294820715</v>
      </c>
      <c r="U469" s="11">
        <v>-14.14</v>
      </c>
      <c r="V469" s="2" t="s">
        <v>149</v>
      </c>
    </row>
    <row r="470" spans="1:22">
      <c r="A470" s="2" t="s">
        <v>472</v>
      </c>
      <c r="B470" s="3">
        <v>3863</v>
      </c>
      <c r="C470" s="3">
        <v>3258</v>
      </c>
      <c r="D470" s="3">
        <v>3215</v>
      </c>
      <c r="E470" s="19">
        <v>965</v>
      </c>
      <c r="F470" s="19">
        <v>990</v>
      </c>
      <c r="G470" s="19">
        <v>989</v>
      </c>
      <c r="H470" s="3">
        <v>1300</v>
      </c>
      <c r="I470" s="19">
        <v>357</v>
      </c>
      <c r="J470" s="19">
        <v>356</v>
      </c>
      <c r="K470" s="19">
        <v>566</v>
      </c>
      <c r="L470" s="19">
        <v>570</v>
      </c>
      <c r="M470" s="19">
        <v>798</v>
      </c>
      <c r="N470" s="19">
        <v>802</v>
      </c>
      <c r="O470" s="19">
        <v>800</v>
      </c>
      <c r="P470" s="19">
        <v>535</v>
      </c>
      <c r="Q470" s="19">
        <v>470</v>
      </c>
      <c r="R470" s="19">
        <v>470</v>
      </c>
      <c r="S470" s="19">
        <v>423</v>
      </c>
      <c r="T470" s="20">
        <f t="shared" si="7"/>
        <v>-47.256857855361602</v>
      </c>
      <c r="V470" s="2" t="s">
        <v>472</v>
      </c>
    </row>
    <row r="471" spans="1:22">
      <c r="A471" s="2" t="s">
        <v>467</v>
      </c>
      <c r="B471" s="3">
        <v>1324</v>
      </c>
      <c r="C471" s="3">
        <v>1125</v>
      </c>
      <c r="D471" s="3">
        <v>1095</v>
      </c>
      <c r="E471" s="3">
        <v>1060</v>
      </c>
      <c r="F471" s="3">
        <v>1100</v>
      </c>
      <c r="G471" s="3">
        <v>1100</v>
      </c>
      <c r="H471" s="3">
        <v>1100</v>
      </c>
      <c r="I471" s="19">
        <v>995</v>
      </c>
      <c r="J471" s="19">
        <v>911</v>
      </c>
      <c r="K471" s="19">
        <v>870</v>
      </c>
      <c r="L471" s="19">
        <v>799</v>
      </c>
      <c r="M471" s="19">
        <v>555</v>
      </c>
      <c r="N471" s="19">
        <v>560</v>
      </c>
      <c r="O471" s="19">
        <v>562</v>
      </c>
      <c r="P471" s="19">
        <v>478</v>
      </c>
      <c r="Q471" s="19">
        <v>440</v>
      </c>
      <c r="R471" s="19">
        <v>420</v>
      </c>
      <c r="S471" s="19">
        <v>420</v>
      </c>
      <c r="T471" s="20">
        <f t="shared" si="7"/>
        <v>-25</v>
      </c>
      <c r="V471" s="2" t="s">
        <v>467</v>
      </c>
    </row>
    <row r="472" spans="1:22">
      <c r="A472" s="2" t="s">
        <v>263</v>
      </c>
      <c r="B472" s="19" t="s">
        <v>47</v>
      </c>
      <c r="C472" s="19" t="s">
        <v>47</v>
      </c>
      <c r="D472" s="19" t="s">
        <v>47</v>
      </c>
      <c r="E472" s="19" t="s">
        <v>47</v>
      </c>
      <c r="F472" s="19" t="s">
        <v>47</v>
      </c>
      <c r="G472" s="19" t="s">
        <v>47</v>
      </c>
      <c r="H472" s="19" t="s">
        <v>47</v>
      </c>
      <c r="I472" s="19" t="s">
        <v>47</v>
      </c>
      <c r="J472" s="19" t="s">
        <v>47</v>
      </c>
      <c r="K472" s="19" t="s">
        <v>47</v>
      </c>
      <c r="L472" s="19" t="s">
        <v>47</v>
      </c>
      <c r="M472" s="19">
        <v>449</v>
      </c>
      <c r="N472" s="19">
        <v>460</v>
      </c>
      <c r="O472" s="19">
        <v>431</v>
      </c>
      <c r="P472" s="19">
        <v>429</v>
      </c>
      <c r="Q472" s="19">
        <v>432</v>
      </c>
      <c r="R472" s="19">
        <v>425</v>
      </c>
      <c r="S472" s="19">
        <v>399</v>
      </c>
      <c r="T472" s="20">
        <f t="shared" si="7"/>
        <v>-13.260869565217392</v>
      </c>
      <c r="V472" s="2" t="s">
        <v>263</v>
      </c>
    </row>
    <row r="473" spans="1:22">
      <c r="A473" s="2" t="s">
        <v>318</v>
      </c>
      <c r="B473" s="19" t="s">
        <v>47</v>
      </c>
      <c r="C473" s="19" t="s">
        <v>47</v>
      </c>
      <c r="D473" s="19" t="s">
        <v>47</v>
      </c>
      <c r="E473" s="19">
        <v>905</v>
      </c>
      <c r="F473" s="19">
        <v>931</v>
      </c>
      <c r="G473" s="19">
        <v>913</v>
      </c>
      <c r="H473" s="19">
        <v>995</v>
      </c>
      <c r="I473" s="19">
        <v>821</v>
      </c>
      <c r="J473" s="19">
        <v>785</v>
      </c>
      <c r="K473" s="19">
        <v>778</v>
      </c>
      <c r="L473" s="19">
        <v>775</v>
      </c>
      <c r="M473" s="19">
        <v>775</v>
      </c>
      <c r="N473" s="19">
        <v>717</v>
      </c>
      <c r="O473" s="19">
        <v>719</v>
      </c>
      <c r="P473" s="19">
        <v>576</v>
      </c>
      <c r="Q473" s="19">
        <v>540</v>
      </c>
      <c r="R473" s="19">
        <v>450</v>
      </c>
      <c r="S473" s="19">
        <v>396</v>
      </c>
      <c r="T473" s="20">
        <f t="shared" si="7"/>
        <v>-44.769874476987447</v>
      </c>
      <c r="V473" s="2" t="s">
        <v>318</v>
      </c>
    </row>
    <row r="474" spans="1:22">
      <c r="A474" s="2" t="s">
        <v>476</v>
      </c>
      <c r="B474" s="3">
        <v>2711</v>
      </c>
      <c r="C474" s="3">
        <v>2531</v>
      </c>
      <c r="D474" s="3">
        <v>2455</v>
      </c>
      <c r="E474" s="3">
        <v>2455</v>
      </c>
      <c r="F474" s="3">
        <v>2461</v>
      </c>
      <c r="G474" s="3">
        <v>2800</v>
      </c>
      <c r="H474" s="19">
        <v>980</v>
      </c>
      <c r="I474" s="19">
        <v>850</v>
      </c>
      <c r="J474" s="19">
        <v>810</v>
      </c>
      <c r="K474" s="19">
        <v>805</v>
      </c>
      <c r="L474" s="19">
        <v>806</v>
      </c>
      <c r="M474" s="19">
        <v>839</v>
      </c>
      <c r="N474" s="19">
        <v>861</v>
      </c>
      <c r="O474" s="19">
        <v>859</v>
      </c>
      <c r="P474" s="19">
        <v>575</v>
      </c>
      <c r="Q474" s="19">
        <v>405</v>
      </c>
      <c r="R474" s="19">
        <v>407</v>
      </c>
      <c r="S474" s="19">
        <v>383</v>
      </c>
      <c r="T474" s="20">
        <f t="shared" si="7"/>
        <v>-55.516840882694538</v>
      </c>
      <c r="V474" s="2" t="s">
        <v>476</v>
      </c>
    </row>
    <row r="475" spans="1:22">
      <c r="A475" s="2" t="s">
        <v>319</v>
      </c>
      <c r="B475" s="19" t="s">
        <v>47</v>
      </c>
      <c r="C475" s="19" t="s">
        <v>47</v>
      </c>
      <c r="D475" s="19" t="s">
        <v>47</v>
      </c>
      <c r="E475" s="19" t="s">
        <v>47</v>
      </c>
      <c r="F475" s="19" t="s">
        <v>47</v>
      </c>
      <c r="G475" s="19" t="s">
        <v>47</v>
      </c>
      <c r="H475" s="19" t="s">
        <v>47</v>
      </c>
      <c r="I475" s="19">
        <v>498</v>
      </c>
      <c r="J475" s="19">
        <v>499</v>
      </c>
      <c r="K475" s="19">
        <v>501</v>
      </c>
      <c r="L475" s="19">
        <v>502</v>
      </c>
      <c r="M475" s="19">
        <v>375</v>
      </c>
      <c r="N475" s="19">
        <v>356</v>
      </c>
      <c r="O475" s="19">
        <v>362</v>
      </c>
      <c r="P475" s="19">
        <v>363</v>
      </c>
      <c r="Q475" s="19">
        <v>365</v>
      </c>
      <c r="R475" s="19">
        <v>368</v>
      </c>
      <c r="S475" s="19">
        <v>370</v>
      </c>
      <c r="T475" s="20">
        <f t="shared" si="7"/>
        <v>3.9325842696629199</v>
      </c>
      <c r="V475" s="2" t="s">
        <v>319</v>
      </c>
    </row>
    <row r="476" spans="1:22">
      <c r="A476" s="2" t="s">
        <v>226</v>
      </c>
      <c r="B476" s="19">
        <v>858</v>
      </c>
      <c r="C476" s="19">
        <v>965</v>
      </c>
      <c r="D476" s="19">
        <v>990</v>
      </c>
      <c r="E476" s="3">
        <v>3600</v>
      </c>
      <c r="F476" s="3">
        <v>3690</v>
      </c>
      <c r="G476" s="19" t="s">
        <v>47</v>
      </c>
      <c r="H476" s="3">
        <v>1160</v>
      </c>
      <c r="I476" s="19">
        <v>920</v>
      </c>
      <c r="J476" s="19">
        <v>920</v>
      </c>
      <c r="K476" s="19">
        <v>935</v>
      </c>
      <c r="L476" s="3">
        <v>1047</v>
      </c>
      <c r="M476" s="3">
        <v>1238</v>
      </c>
      <c r="N476" s="3">
        <v>1424</v>
      </c>
      <c r="O476" s="3">
        <v>1407</v>
      </c>
      <c r="P476" s="3">
        <v>1478</v>
      </c>
      <c r="Q476" s="3">
        <v>1085</v>
      </c>
      <c r="R476" s="3">
        <v>1106</v>
      </c>
      <c r="S476" s="19">
        <v>370</v>
      </c>
      <c r="T476" s="20">
        <f t="shared" si="7"/>
        <v>-74.016853932584269</v>
      </c>
      <c r="V476" s="2" t="s">
        <v>226</v>
      </c>
    </row>
    <row r="477" spans="1:22" ht="21">
      <c r="A477" s="2" t="s">
        <v>176</v>
      </c>
      <c r="B477" s="19" t="s">
        <v>47</v>
      </c>
      <c r="C477" s="19" t="s">
        <v>47</v>
      </c>
      <c r="D477" s="19" t="s">
        <v>47</v>
      </c>
      <c r="E477" s="19" t="s">
        <v>47</v>
      </c>
      <c r="F477" s="19" t="s">
        <v>47</v>
      </c>
      <c r="G477" s="19" t="s">
        <v>47</v>
      </c>
      <c r="H477" s="19" t="s">
        <v>47</v>
      </c>
      <c r="I477" s="19">
        <v>78</v>
      </c>
      <c r="J477" s="19">
        <v>520</v>
      </c>
      <c r="K477" s="19">
        <v>470</v>
      </c>
      <c r="L477" s="19">
        <v>466</v>
      </c>
      <c r="M477" s="19">
        <v>463</v>
      </c>
      <c r="N477" s="19">
        <v>464</v>
      </c>
      <c r="O477" s="19">
        <v>465</v>
      </c>
      <c r="P477" s="19">
        <v>442</v>
      </c>
      <c r="Q477" s="19">
        <v>402</v>
      </c>
      <c r="R477" s="19">
        <v>362</v>
      </c>
      <c r="S477" s="19">
        <v>361</v>
      </c>
      <c r="T477" s="20">
        <f t="shared" si="7"/>
        <v>-22.198275862068961</v>
      </c>
      <c r="V477" s="2" t="s">
        <v>176</v>
      </c>
    </row>
    <row r="478" spans="1:22">
      <c r="A478" s="2" t="s">
        <v>104</v>
      </c>
      <c r="B478" s="19">
        <v>160</v>
      </c>
      <c r="C478" s="19">
        <v>158</v>
      </c>
      <c r="D478" s="19">
        <v>156</v>
      </c>
      <c r="E478" s="19">
        <v>89</v>
      </c>
      <c r="F478" s="19">
        <v>288</v>
      </c>
      <c r="G478" s="19">
        <v>265</v>
      </c>
      <c r="H478" s="19">
        <v>559</v>
      </c>
      <c r="I478" s="19">
        <v>533</v>
      </c>
      <c r="J478" s="19">
        <v>438</v>
      </c>
      <c r="K478" s="19">
        <v>318</v>
      </c>
      <c r="L478" s="19">
        <v>318</v>
      </c>
      <c r="M478" s="19">
        <v>318</v>
      </c>
      <c r="N478" s="19">
        <v>365</v>
      </c>
      <c r="O478" s="19">
        <v>318</v>
      </c>
      <c r="P478" s="19">
        <v>318</v>
      </c>
      <c r="Q478" s="19">
        <v>350</v>
      </c>
      <c r="R478" s="19">
        <v>350</v>
      </c>
      <c r="S478" s="19">
        <v>359</v>
      </c>
      <c r="T478" s="20">
        <f t="shared" si="7"/>
        <v>-1.6438356164383605</v>
      </c>
      <c r="U478" s="11">
        <v>-1.64</v>
      </c>
      <c r="V478" s="2" t="s">
        <v>104</v>
      </c>
    </row>
    <row r="479" spans="1:22">
      <c r="A479" s="2" t="s">
        <v>374</v>
      </c>
      <c r="B479" s="19">
        <v>291</v>
      </c>
      <c r="C479" s="19">
        <v>286</v>
      </c>
      <c r="D479" s="19">
        <v>274</v>
      </c>
      <c r="E479" s="19">
        <v>270</v>
      </c>
      <c r="F479" s="19">
        <v>262</v>
      </c>
      <c r="G479" s="19">
        <v>293</v>
      </c>
      <c r="H479" s="19">
        <v>564</v>
      </c>
      <c r="I479" s="19">
        <v>646</v>
      </c>
      <c r="J479" s="19">
        <v>696</v>
      </c>
      <c r="K479" s="19">
        <v>809</v>
      </c>
      <c r="L479" s="19">
        <v>770</v>
      </c>
      <c r="M479" s="19">
        <v>731</v>
      </c>
      <c r="N479" s="19">
        <v>379</v>
      </c>
      <c r="O479" s="19">
        <v>366</v>
      </c>
      <c r="P479" s="19">
        <v>352</v>
      </c>
      <c r="Q479" s="19">
        <v>333</v>
      </c>
      <c r="R479" s="19">
        <v>348</v>
      </c>
      <c r="S479" s="19">
        <v>359</v>
      </c>
      <c r="T479" s="20">
        <f t="shared" si="7"/>
        <v>-5.2770448548812627</v>
      </c>
      <c r="V479" s="2" t="s">
        <v>374</v>
      </c>
    </row>
    <row r="480" spans="1:22">
      <c r="A480" s="2" t="s">
        <v>344</v>
      </c>
      <c r="B480" s="19" t="s">
        <v>47</v>
      </c>
      <c r="C480" s="19" t="s">
        <v>47</v>
      </c>
      <c r="D480" s="19" t="s">
        <v>47</v>
      </c>
      <c r="E480" s="19" t="s">
        <v>47</v>
      </c>
      <c r="F480" s="19" t="s">
        <v>47</v>
      </c>
      <c r="G480" s="19" t="s">
        <v>47</v>
      </c>
      <c r="H480" s="19" t="s">
        <v>47</v>
      </c>
      <c r="I480" s="19" t="s">
        <v>47</v>
      </c>
      <c r="J480" s="19" t="s">
        <v>47</v>
      </c>
      <c r="K480" s="19" t="s">
        <v>47</v>
      </c>
      <c r="L480" s="19" t="s">
        <v>47</v>
      </c>
      <c r="M480" s="19">
        <v>583</v>
      </c>
      <c r="N480" s="19">
        <v>623</v>
      </c>
      <c r="O480" s="19">
        <v>647</v>
      </c>
      <c r="P480" s="19">
        <v>328</v>
      </c>
      <c r="Q480" s="19">
        <v>144</v>
      </c>
      <c r="R480" s="19">
        <v>234</v>
      </c>
      <c r="S480" s="19">
        <v>334</v>
      </c>
      <c r="T480" s="20">
        <f t="shared" si="7"/>
        <v>-46.388443017656499</v>
      </c>
      <c r="V480" s="2" t="s">
        <v>344</v>
      </c>
    </row>
    <row r="481" spans="1:22">
      <c r="A481" s="2" t="s">
        <v>333</v>
      </c>
      <c r="B481" s="19" t="s">
        <v>47</v>
      </c>
      <c r="C481" s="19" t="s">
        <v>47</v>
      </c>
      <c r="D481" s="19" t="s">
        <v>47</v>
      </c>
      <c r="E481" s="3">
        <v>1263</v>
      </c>
      <c r="F481" s="3">
        <v>1314</v>
      </c>
      <c r="G481" s="3">
        <v>1380</v>
      </c>
      <c r="H481" s="19">
        <v>341</v>
      </c>
      <c r="I481" s="19">
        <v>337</v>
      </c>
      <c r="J481" s="19">
        <v>341</v>
      </c>
      <c r="K481" s="19">
        <v>330</v>
      </c>
      <c r="L481" s="19">
        <v>328</v>
      </c>
      <c r="M481" s="19">
        <v>326</v>
      </c>
      <c r="N481" s="19">
        <v>327</v>
      </c>
      <c r="O481" s="19">
        <v>328</v>
      </c>
      <c r="P481" s="19">
        <v>331</v>
      </c>
      <c r="Q481" s="19">
        <v>315</v>
      </c>
      <c r="R481" s="19">
        <v>319</v>
      </c>
      <c r="S481" s="19">
        <v>309</v>
      </c>
      <c r="T481" s="20">
        <f t="shared" si="7"/>
        <v>-5.5045871559633035</v>
      </c>
      <c r="V481" s="2" t="s">
        <v>333</v>
      </c>
    </row>
    <row r="482" spans="1:22">
      <c r="A482" s="2" t="s">
        <v>440</v>
      </c>
      <c r="B482" s="19">
        <v>255</v>
      </c>
      <c r="C482" s="19">
        <v>252</v>
      </c>
      <c r="D482" s="19">
        <v>270</v>
      </c>
      <c r="E482" s="19">
        <v>526</v>
      </c>
      <c r="F482" s="19">
        <v>514</v>
      </c>
      <c r="G482" s="19">
        <v>547</v>
      </c>
      <c r="H482" s="19">
        <v>857</v>
      </c>
      <c r="I482" s="19">
        <v>743</v>
      </c>
      <c r="J482" s="19">
        <v>804</v>
      </c>
      <c r="K482" s="19">
        <v>917</v>
      </c>
      <c r="L482" s="19">
        <v>889</v>
      </c>
      <c r="M482" s="19">
        <v>809</v>
      </c>
      <c r="N482" s="19">
        <v>896</v>
      </c>
      <c r="O482" s="19">
        <v>826</v>
      </c>
      <c r="P482" s="19">
        <v>813</v>
      </c>
      <c r="Q482" s="19">
        <v>262</v>
      </c>
      <c r="R482" s="19">
        <v>253</v>
      </c>
      <c r="S482" s="19">
        <v>258</v>
      </c>
      <c r="T482" s="20">
        <f t="shared" si="7"/>
        <v>-71.205357142857139</v>
      </c>
      <c r="V482" s="2" t="s">
        <v>440</v>
      </c>
    </row>
    <row r="483" spans="1:22">
      <c r="A483" s="2" t="s">
        <v>479</v>
      </c>
      <c r="B483" s="19" t="s">
        <v>47</v>
      </c>
      <c r="C483" s="19" t="s">
        <v>47</v>
      </c>
      <c r="D483" s="19" t="s">
        <v>47</v>
      </c>
      <c r="E483" s="19">
        <v>961</v>
      </c>
      <c r="F483" s="19">
        <v>991</v>
      </c>
      <c r="G483" s="3">
        <v>1050</v>
      </c>
      <c r="H483" s="19">
        <v>350</v>
      </c>
      <c r="I483" s="19">
        <v>354</v>
      </c>
      <c r="J483" s="19">
        <v>350</v>
      </c>
      <c r="K483" s="19">
        <v>343</v>
      </c>
      <c r="L483" s="19">
        <v>343</v>
      </c>
      <c r="M483" s="19">
        <v>344</v>
      </c>
      <c r="N483" s="19">
        <v>349</v>
      </c>
      <c r="O483" s="19">
        <v>347</v>
      </c>
      <c r="P483" s="19">
        <v>298</v>
      </c>
      <c r="Q483" s="19">
        <v>278</v>
      </c>
      <c r="R483" s="19">
        <v>283</v>
      </c>
      <c r="S483" s="19">
        <v>255</v>
      </c>
      <c r="T483" s="20">
        <f t="shared" si="7"/>
        <v>-26.93409742120344</v>
      </c>
      <c r="V483" s="2" t="s">
        <v>479</v>
      </c>
    </row>
    <row r="484" spans="1:22">
      <c r="A484" s="2" t="s">
        <v>281</v>
      </c>
      <c r="B484" s="19" t="s">
        <v>47</v>
      </c>
      <c r="C484" s="19" t="s">
        <v>47</v>
      </c>
      <c r="D484" s="19" t="s">
        <v>47</v>
      </c>
      <c r="E484" s="3">
        <v>2500</v>
      </c>
      <c r="F484" s="3">
        <v>2800</v>
      </c>
      <c r="G484" s="3">
        <v>2900</v>
      </c>
      <c r="H484" s="19">
        <v>200</v>
      </c>
      <c r="I484" s="19">
        <v>238</v>
      </c>
      <c r="J484" s="19">
        <v>250</v>
      </c>
      <c r="K484" s="19">
        <v>300</v>
      </c>
      <c r="L484" s="19">
        <v>286</v>
      </c>
      <c r="M484" s="19">
        <v>260</v>
      </c>
      <c r="N484" s="19">
        <v>312</v>
      </c>
      <c r="O484" s="19">
        <v>340</v>
      </c>
      <c r="P484" s="19">
        <v>300</v>
      </c>
      <c r="Q484" s="19">
        <v>270</v>
      </c>
      <c r="R484" s="19">
        <v>243</v>
      </c>
      <c r="S484" s="19">
        <v>235</v>
      </c>
      <c r="T484" s="20">
        <f t="shared" si="7"/>
        <v>-24.679487179487182</v>
      </c>
      <c r="V484" s="2" t="s">
        <v>281</v>
      </c>
    </row>
    <row r="485" spans="1:22">
      <c r="A485" s="2" t="s">
        <v>251</v>
      </c>
      <c r="B485" s="19" t="s">
        <v>47</v>
      </c>
      <c r="C485" s="19" t="s">
        <v>47</v>
      </c>
      <c r="D485" s="19" t="s">
        <v>47</v>
      </c>
      <c r="E485" s="19" t="s">
        <v>47</v>
      </c>
      <c r="F485" s="19" t="s">
        <v>47</v>
      </c>
      <c r="G485" s="19" t="s">
        <v>47</v>
      </c>
      <c r="H485" s="19" t="s">
        <v>47</v>
      </c>
      <c r="I485" s="19" t="s">
        <v>47</v>
      </c>
      <c r="J485" s="19" t="s">
        <v>47</v>
      </c>
      <c r="K485" s="19" t="s">
        <v>47</v>
      </c>
      <c r="L485" s="19" t="s">
        <v>47</v>
      </c>
      <c r="M485" s="19">
        <v>225</v>
      </c>
      <c r="N485" s="19">
        <v>228</v>
      </c>
      <c r="O485" s="19">
        <v>228</v>
      </c>
      <c r="P485" s="19">
        <v>226</v>
      </c>
      <c r="Q485" s="19">
        <v>226</v>
      </c>
      <c r="R485" s="19">
        <v>221</v>
      </c>
      <c r="S485" s="19">
        <v>221</v>
      </c>
      <c r="T485" s="20">
        <f t="shared" si="7"/>
        <v>-3.0701754385964897</v>
      </c>
      <c r="V485" s="2" t="s">
        <v>251</v>
      </c>
    </row>
    <row r="486" spans="1:22">
      <c r="A486" s="2" t="s">
        <v>68</v>
      </c>
      <c r="B486" s="19">
        <v>210</v>
      </c>
      <c r="C486" s="19">
        <v>208</v>
      </c>
      <c r="D486" s="19">
        <v>202</v>
      </c>
      <c r="E486" s="19">
        <v>190</v>
      </c>
      <c r="F486" s="19">
        <v>180</v>
      </c>
      <c r="G486" s="19">
        <v>175</v>
      </c>
      <c r="H486" s="19">
        <v>270</v>
      </c>
      <c r="I486" s="19">
        <v>280</v>
      </c>
      <c r="J486" s="19">
        <v>230</v>
      </c>
      <c r="K486" s="19">
        <v>240</v>
      </c>
      <c r="L486" s="19">
        <v>241</v>
      </c>
      <c r="M486" s="19">
        <v>241</v>
      </c>
      <c r="N486" s="19">
        <v>242</v>
      </c>
      <c r="O486" s="19">
        <v>242</v>
      </c>
      <c r="P486" s="19">
        <v>230</v>
      </c>
      <c r="Q486" s="19">
        <v>210</v>
      </c>
      <c r="R486" s="19">
        <v>212</v>
      </c>
      <c r="S486" s="19">
        <v>212</v>
      </c>
      <c r="T486" s="20">
        <f t="shared" si="7"/>
        <v>-12.396694214876035</v>
      </c>
      <c r="U486" s="11">
        <v>-12.4</v>
      </c>
      <c r="V486" s="2" t="s">
        <v>68</v>
      </c>
    </row>
    <row r="487" spans="1:22">
      <c r="A487" s="2" t="s">
        <v>458</v>
      </c>
      <c r="B487" s="19" t="s">
        <v>47</v>
      </c>
      <c r="C487" s="19" t="s">
        <v>47</v>
      </c>
      <c r="D487" s="19" t="s">
        <v>47</v>
      </c>
      <c r="E487" s="19" t="s">
        <v>47</v>
      </c>
      <c r="F487" s="19" t="s">
        <v>47</v>
      </c>
      <c r="G487" s="19" t="s">
        <v>47</v>
      </c>
      <c r="H487" s="19" t="s">
        <v>47</v>
      </c>
      <c r="I487" s="19">
        <v>782</v>
      </c>
      <c r="J487" s="19">
        <v>750</v>
      </c>
      <c r="K487" s="19">
        <v>750</v>
      </c>
      <c r="L487" s="19">
        <v>750</v>
      </c>
      <c r="M487" s="19">
        <v>750</v>
      </c>
      <c r="N487" s="19">
        <v>657</v>
      </c>
      <c r="O487" s="19">
        <v>113</v>
      </c>
      <c r="P487" s="19">
        <v>112</v>
      </c>
      <c r="Q487" s="19">
        <v>194</v>
      </c>
      <c r="R487" s="19">
        <v>194</v>
      </c>
      <c r="S487" s="19">
        <v>200</v>
      </c>
      <c r="T487" s="20">
        <f t="shared" si="7"/>
        <v>-69.558599695585997</v>
      </c>
      <c r="V487" s="2" t="s">
        <v>458</v>
      </c>
    </row>
    <row r="488" spans="1:22">
      <c r="A488" s="2" t="s">
        <v>295</v>
      </c>
      <c r="B488" s="19" t="s">
        <v>47</v>
      </c>
      <c r="C488" s="19" t="s">
        <v>47</v>
      </c>
      <c r="D488" s="19" t="s">
        <v>47</v>
      </c>
      <c r="E488" s="3">
        <v>1286</v>
      </c>
      <c r="F488" s="3">
        <v>1286</v>
      </c>
      <c r="G488" s="3">
        <v>1350</v>
      </c>
      <c r="H488" s="19">
        <v>394</v>
      </c>
      <c r="I488" s="19">
        <v>406</v>
      </c>
      <c r="J488" s="19">
        <v>405</v>
      </c>
      <c r="K488" s="19">
        <v>406</v>
      </c>
      <c r="L488" s="19">
        <v>405</v>
      </c>
      <c r="M488" s="19">
        <v>410</v>
      </c>
      <c r="N488" s="19">
        <v>411</v>
      </c>
      <c r="O488" s="19">
        <v>412</v>
      </c>
      <c r="P488" s="19">
        <v>355</v>
      </c>
      <c r="Q488" s="19">
        <v>320</v>
      </c>
      <c r="R488" s="19">
        <v>317</v>
      </c>
      <c r="S488" s="19">
        <v>170</v>
      </c>
      <c r="T488" s="20">
        <f t="shared" si="7"/>
        <v>-58.637469586374699</v>
      </c>
      <c r="V488" s="2" t="s">
        <v>295</v>
      </c>
    </row>
    <row r="489" spans="1:22">
      <c r="A489" s="2" t="s">
        <v>64</v>
      </c>
      <c r="B489" s="19" t="s">
        <v>47</v>
      </c>
      <c r="C489" s="19" t="s">
        <v>47</v>
      </c>
      <c r="D489" s="19" t="s">
        <v>47</v>
      </c>
      <c r="E489" s="19">
        <v>500</v>
      </c>
      <c r="F489" s="19">
        <v>520</v>
      </c>
      <c r="G489" s="19">
        <v>600</v>
      </c>
      <c r="H489" s="19">
        <v>190</v>
      </c>
      <c r="I489" s="19">
        <v>220</v>
      </c>
      <c r="J489" s="19">
        <v>219</v>
      </c>
      <c r="K489" s="19">
        <v>230</v>
      </c>
      <c r="L489" s="19">
        <v>220</v>
      </c>
      <c r="M489" s="19">
        <v>200</v>
      </c>
      <c r="N489" s="19">
        <v>215</v>
      </c>
      <c r="O489" s="19">
        <v>220</v>
      </c>
      <c r="P489" s="19">
        <v>250</v>
      </c>
      <c r="Q489" s="19">
        <v>210</v>
      </c>
      <c r="R489" s="19">
        <v>189</v>
      </c>
      <c r="S489" s="19">
        <v>168</v>
      </c>
      <c r="T489" s="20">
        <f t="shared" si="7"/>
        <v>-21.86046511627907</v>
      </c>
      <c r="U489" s="11">
        <v>-21.86</v>
      </c>
      <c r="V489" s="2" t="s">
        <v>64</v>
      </c>
    </row>
    <row r="490" spans="1:22">
      <c r="A490" s="2" t="s">
        <v>473</v>
      </c>
      <c r="B490" s="19">
        <v>95</v>
      </c>
      <c r="C490" s="19">
        <v>96</v>
      </c>
      <c r="D490" s="19">
        <v>96</v>
      </c>
      <c r="E490" s="19">
        <v>91</v>
      </c>
      <c r="F490" s="19">
        <v>100</v>
      </c>
      <c r="G490" s="19">
        <v>101</v>
      </c>
      <c r="H490" s="19">
        <v>185</v>
      </c>
      <c r="I490" s="19">
        <v>186</v>
      </c>
      <c r="J490" s="19">
        <v>186</v>
      </c>
      <c r="K490" s="19">
        <v>185</v>
      </c>
      <c r="L490" s="19">
        <v>185</v>
      </c>
      <c r="M490" s="19">
        <v>185</v>
      </c>
      <c r="N490" s="19">
        <v>185</v>
      </c>
      <c r="O490" s="19">
        <v>187</v>
      </c>
      <c r="P490" s="19">
        <v>190</v>
      </c>
      <c r="Q490" s="19">
        <v>163</v>
      </c>
      <c r="R490" s="19">
        <v>148</v>
      </c>
      <c r="S490" s="19">
        <v>133</v>
      </c>
      <c r="T490" s="20">
        <f t="shared" si="7"/>
        <v>-28.108108108108109</v>
      </c>
      <c r="V490" s="2" t="s">
        <v>473</v>
      </c>
    </row>
    <row r="491" spans="1:22">
      <c r="A491" s="2" t="s">
        <v>311</v>
      </c>
      <c r="B491" s="19">
        <v>211</v>
      </c>
      <c r="C491" s="19">
        <v>209</v>
      </c>
      <c r="D491" s="19">
        <v>200</v>
      </c>
      <c r="E491" s="19">
        <v>173</v>
      </c>
      <c r="F491" s="19">
        <v>163</v>
      </c>
      <c r="G491" s="19">
        <v>198</v>
      </c>
      <c r="H491" s="19">
        <v>595</v>
      </c>
      <c r="I491" s="19">
        <v>619</v>
      </c>
      <c r="J491" s="19">
        <v>651</v>
      </c>
      <c r="K491" s="19">
        <v>686</v>
      </c>
      <c r="L491" s="19">
        <v>667</v>
      </c>
      <c r="M491" s="19">
        <v>652</v>
      </c>
      <c r="N491" s="19">
        <v>544</v>
      </c>
      <c r="O491" s="19">
        <v>559</v>
      </c>
      <c r="P491" s="19">
        <v>665</v>
      </c>
      <c r="Q491" s="19">
        <v>120</v>
      </c>
      <c r="R491" s="19">
        <v>123</v>
      </c>
      <c r="S491" s="19">
        <v>127</v>
      </c>
      <c r="T491" s="20">
        <f t="shared" si="7"/>
        <v>-76.654411764705884</v>
      </c>
      <c r="V491" s="2" t="s">
        <v>311</v>
      </c>
    </row>
    <row r="492" spans="1:22">
      <c r="A492" s="2" t="s">
        <v>150</v>
      </c>
      <c r="B492" s="19">
        <v>198</v>
      </c>
      <c r="C492" s="19">
        <v>188</v>
      </c>
      <c r="D492" s="19">
        <v>206</v>
      </c>
      <c r="E492" s="19">
        <v>232</v>
      </c>
      <c r="F492" s="19">
        <v>222</v>
      </c>
      <c r="G492" s="19">
        <v>220</v>
      </c>
      <c r="H492" s="19">
        <v>127</v>
      </c>
      <c r="I492" s="19">
        <v>56</v>
      </c>
      <c r="J492" s="19">
        <v>56</v>
      </c>
      <c r="K492" s="19">
        <v>63</v>
      </c>
      <c r="L492" s="19">
        <v>63</v>
      </c>
      <c r="M492" s="19">
        <v>68</v>
      </c>
      <c r="N492" s="19">
        <v>63</v>
      </c>
      <c r="O492" s="19">
        <v>66</v>
      </c>
      <c r="P492" s="19">
        <v>69</v>
      </c>
      <c r="Q492" s="19">
        <v>69</v>
      </c>
      <c r="R492" s="19">
        <v>72</v>
      </c>
      <c r="S492" s="19">
        <v>86</v>
      </c>
      <c r="T492" s="20">
        <f t="shared" si="7"/>
        <v>36.507936507936513</v>
      </c>
      <c r="U492" s="11">
        <v>36.51</v>
      </c>
      <c r="V492" s="2" t="s">
        <v>150</v>
      </c>
    </row>
    <row r="493" spans="1:22">
      <c r="A493" s="2" t="s">
        <v>77</v>
      </c>
      <c r="B493" s="19" t="s">
        <v>47</v>
      </c>
      <c r="C493" s="19" t="s">
        <v>47</v>
      </c>
      <c r="D493" s="19" t="s">
        <v>47</v>
      </c>
      <c r="E493" s="19" t="s">
        <v>47</v>
      </c>
      <c r="F493" s="19" t="s">
        <v>47</v>
      </c>
      <c r="G493" s="19" t="s">
        <v>47</v>
      </c>
      <c r="H493" s="19" t="s">
        <v>47</v>
      </c>
      <c r="I493" s="19">
        <v>77</v>
      </c>
      <c r="J493" s="19">
        <v>77</v>
      </c>
      <c r="K493" s="19">
        <v>75</v>
      </c>
      <c r="L493" s="19">
        <v>75</v>
      </c>
      <c r="M493" s="19">
        <v>72</v>
      </c>
      <c r="N493" s="19">
        <v>72</v>
      </c>
      <c r="O493" s="19">
        <v>91</v>
      </c>
      <c r="P493" s="19">
        <v>87</v>
      </c>
      <c r="Q493" s="19">
        <v>78</v>
      </c>
      <c r="R493" s="19">
        <v>80</v>
      </c>
      <c r="S493" s="19">
        <v>74</v>
      </c>
      <c r="T493" s="20">
        <f t="shared" si="7"/>
        <v>2.7777777777777679</v>
      </c>
      <c r="U493" s="11">
        <v>2.78</v>
      </c>
      <c r="V493" s="2" t="s">
        <v>77</v>
      </c>
    </row>
    <row r="494" spans="1:22">
      <c r="A494" s="2" t="s">
        <v>107</v>
      </c>
      <c r="B494" s="19">
        <v>122</v>
      </c>
      <c r="C494" s="19">
        <v>118</v>
      </c>
      <c r="D494" s="19">
        <v>112</v>
      </c>
      <c r="E494" s="19">
        <v>108</v>
      </c>
      <c r="F494" s="19">
        <v>365</v>
      </c>
      <c r="G494" s="19">
        <v>348</v>
      </c>
      <c r="H494" s="19">
        <v>222</v>
      </c>
      <c r="I494" s="19">
        <v>207</v>
      </c>
      <c r="J494" s="19">
        <v>237</v>
      </c>
      <c r="K494" s="19">
        <v>210</v>
      </c>
      <c r="L494" s="19">
        <v>201</v>
      </c>
      <c r="M494" s="19">
        <v>193</v>
      </c>
      <c r="N494" s="19">
        <v>158</v>
      </c>
      <c r="O494" s="19">
        <v>181</v>
      </c>
      <c r="P494" s="19">
        <v>162</v>
      </c>
      <c r="Q494" s="19">
        <v>162</v>
      </c>
      <c r="R494" s="19">
        <v>108</v>
      </c>
      <c r="S494" s="19">
        <v>72</v>
      </c>
      <c r="T494" s="20">
        <f t="shared" si="7"/>
        <v>-54.430379746835442</v>
      </c>
      <c r="U494" s="11">
        <v>-54.43</v>
      </c>
      <c r="V494" s="2" t="s">
        <v>107</v>
      </c>
    </row>
    <row r="495" spans="1:22">
      <c r="A495" s="2" t="s">
        <v>289</v>
      </c>
      <c r="B495" s="19" t="s">
        <v>47</v>
      </c>
      <c r="C495" s="19" t="s">
        <v>47</v>
      </c>
      <c r="D495" s="19" t="s">
        <v>47</v>
      </c>
      <c r="E495" s="19">
        <v>70</v>
      </c>
      <c r="F495" s="19">
        <v>170</v>
      </c>
      <c r="G495" s="19">
        <v>178</v>
      </c>
      <c r="H495" s="19">
        <v>173</v>
      </c>
      <c r="I495" s="19">
        <v>177</v>
      </c>
      <c r="J495" s="19">
        <v>365</v>
      </c>
      <c r="K495" s="19">
        <v>365</v>
      </c>
      <c r="L495" s="19">
        <v>365</v>
      </c>
      <c r="M495" s="19">
        <v>365</v>
      </c>
      <c r="N495" s="19">
        <v>100</v>
      </c>
      <c r="O495" s="19">
        <v>100</v>
      </c>
      <c r="P495" s="19">
        <v>100</v>
      </c>
      <c r="Q495" s="19">
        <v>108</v>
      </c>
      <c r="R495" s="19">
        <v>60</v>
      </c>
      <c r="S495" s="19">
        <v>63</v>
      </c>
      <c r="T495" s="20">
        <f t="shared" si="7"/>
        <v>-37</v>
      </c>
      <c r="V495" s="2" t="s">
        <v>289</v>
      </c>
    </row>
    <row r="496" spans="1:22">
      <c r="A496" s="2" t="s">
        <v>124</v>
      </c>
      <c r="B496" s="3">
        <v>1340</v>
      </c>
      <c r="C496" s="19">
        <v>970</v>
      </c>
      <c r="D496" s="19">
        <v>890</v>
      </c>
      <c r="E496" s="19">
        <v>21</v>
      </c>
      <c r="F496" s="19">
        <v>219</v>
      </c>
      <c r="G496" s="19">
        <v>230</v>
      </c>
      <c r="H496" s="19">
        <v>312</v>
      </c>
      <c r="I496" s="19">
        <v>281</v>
      </c>
      <c r="J496" s="19">
        <v>277</v>
      </c>
      <c r="K496" s="19">
        <v>255</v>
      </c>
      <c r="L496" s="19">
        <v>239</v>
      </c>
      <c r="M496" s="19">
        <v>235</v>
      </c>
      <c r="N496" s="19">
        <v>198</v>
      </c>
      <c r="O496" s="19">
        <v>218</v>
      </c>
      <c r="P496" s="19">
        <v>174</v>
      </c>
      <c r="Q496" s="19">
        <v>142</v>
      </c>
      <c r="R496" s="19">
        <v>95</v>
      </c>
      <c r="S496" s="19">
        <v>63</v>
      </c>
      <c r="T496" s="20">
        <f t="shared" si="7"/>
        <v>-68.181818181818187</v>
      </c>
      <c r="U496" s="11">
        <v>-68.180000000000007</v>
      </c>
      <c r="V496" s="2" t="s">
        <v>124</v>
      </c>
    </row>
    <row r="497" spans="1:22">
      <c r="A497" s="2" t="s">
        <v>127</v>
      </c>
      <c r="B497" s="19">
        <v>631</v>
      </c>
      <c r="C497" s="19">
        <v>630</v>
      </c>
      <c r="D497" s="19">
        <v>611</v>
      </c>
      <c r="E497" s="19">
        <v>306</v>
      </c>
      <c r="F497" s="19">
        <v>300</v>
      </c>
      <c r="G497" s="19">
        <v>298</v>
      </c>
      <c r="H497" s="19">
        <v>60</v>
      </c>
      <c r="I497" s="19">
        <v>59</v>
      </c>
      <c r="J497" s="19">
        <v>59</v>
      </c>
      <c r="K497" s="19">
        <v>58</v>
      </c>
      <c r="L497" s="19">
        <v>58</v>
      </c>
      <c r="M497" s="19">
        <v>56</v>
      </c>
      <c r="N497" s="19">
        <v>57</v>
      </c>
      <c r="O497" s="19">
        <v>56</v>
      </c>
      <c r="P497" s="19">
        <v>53</v>
      </c>
      <c r="Q497" s="19">
        <v>53</v>
      </c>
      <c r="R497" s="19">
        <v>53</v>
      </c>
      <c r="S497" s="19">
        <v>53</v>
      </c>
      <c r="T497" s="20">
        <f t="shared" si="7"/>
        <v>-7.0175438596491224</v>
      </c>
      <c r="U497" s="11">
        <v>-7.02</v>
      </c>
      <c r="V497" s="2" t="s">
        <v>127</v>
      </c>
    </row>
    <row r="498" spans="1:22">
      <c r="A498" s="2" t="s">
        <v>441</v>
      </c>
      <c r="B498" s="19">
        <v>261</v>
      </c>
      <c r="C498" s="19">
        <v>245</v>
      </c>
      <c r="D498" s="19">
        <v>228</v>
      </c>
      <c r="E498" s="19">
        <v>67</v>
      </c>
      <c r="F498" s="19">
        <v>120</v>
      </c>
      <c r="G498" s="19">
        <v>128</v>
      </c>
      <c r="H498" s="19">
        <v>123</v>
      </c>
      <c r="I498" s="19">
        <v>153</v>
      </c>
      <c r="J498" s="19">
        <v>161</v>
      </c>
      <c r="K498" s="19">
        <v>159</v>
      </c>
      <c r="L498" s="19">
        <v>156</v>
      </c>
      <c r="M498" s="19">
        <v>153</v>
      </c>
      <c r="N498" s="19">
        <v>135</v>
      </c>
      <c r="O498" s="19">
        <v>135</v>
      </c>
      <c r="P498" s="19">
        <v>101</v>
      </c>
      <c r="Q498" s="19">
        <v>84</v>
      </c>
      <c r="R498" s="19">
        <v>67</v>
      </c>
      <c r="S498" s="19">
        <v>50</v>
      </c>
      <c r="T498" s="20">
        <f t="shared" si="7"/>
        <v>-62.962962962962962</v>
      </c>
      <c r="V498" s="2" t="s">
        <v>441</v>
      </c>
    </row>
    <row r="499" spans="1:22">
      <c r="A499" s="2" t="s">
        <v>197</v>
      </c>
      <c r="B499" s="19">
        <v>60</v>
      </c>
      <c r="C499" s="19">
        <v>42</v>
      </c>
      <c r="D499" s="19">
        <v>41</v>
      </c>
      <c r="E499" s="19">
        <v>43</v>
      </c>
      <c r="F499" s="19">
        <v>219</v>
      </c>
      <c r="G499" s="19">
        <v>219</v>
      </c>
      <c r="H499" s="19">
        <v>212</v>
      </c>
      <c r="I499" s="19">
        <v>181</v>
      </c>
      <c r="J499" s="19">
        <v>145</v>
      </c>
      <c r="K499" s="19">
        <v>135</v>
      </c>
      <c r="L499" s="19">
        <v>117</v>
      </c>
      <c r="M499" s="19">
        <v>116</v>
      </c>
      <c r="N499" s="19">
        <v>102</v>
      </c>
      <c r="O499" s="19">
        <v>102</v>
      </c>
      <c r="P499" s="19">
        <v>87</v>
      </c>
      <c r="Q499" s="19">
        <v>73</v>
      </c>
      <c r="R499" s="19">
        <v>58</v>
      </c>
      <c r="S499" s="19">
        <v>44</v>
      </c>
      <c r="T499" s="20">
        <f t="shared" si="7"/>
        <v>-56.862745098039213</v>
      </c>
      <c r="V499" s="2" t="s">
        <v>197</v>
      </c>
    </row>
    <row r="500" spans="1:22">
      <c r="A500" s="2" t="s">
        <v>240</v>
      </c>
      <c r="B500" s="19">
        <v>44</v>
      </c>
      <c r="C500" s="19">
        <v>43</v>
      </c>
      <c r="D500" s="19">
        <v>40</v>
      </c>
      <c r="E500" s="19">
        <v>40</v>
      </c>
      <c r="F500" s="19">
        <v>40</v>
      </c>
      <c r="G500" s="19">
        <v>40</v>
      </c>
      <c r="H500" s="19">
        <v>28</v>
      </c>
      <c r="I500" s="19">
        <v>22</v>
      </c>
      <c r="J500" s="19">
        <v>23</v>
      </c>
      <c r="K500" s="19">
        <v>20</v>
      </c>
      <c r="L500" s="19">
        <v>21</v>
      </c>
      <c r="M500" s="19">
        <v>21</v>
      </c>
      <c r="N500" s="19">
        <v>21</v>
      </c>
      <c r="O500" s="19">
        <v>21</v>
      </c>
      <c r="P500" s="19">
        <v>22</v>
      </c>
      <c r="Q500" s="19">
        <v>23</v>
      </c>
      <c r="R500" s="19">
        <v>23</v>
      </c>
      <c r="S500" s="19">
        <v>23</v>
      </c>
      <c r="T500" s="20">
        <f t="shared" si="7"/>
        <v>9.5238095238095344</v>
      </c>
      <c r="V500" s="2" t="s">
        <v>240</v>
      </c>
    </row>
    <row r="501" spans="1:22">
      <c r="A501" s="2" t="s">
        <v>65</v>
      </c>
      <c r="B501" s="19" t="s">
        <v>47</v>
      </c>
      <c r="C501" s="19" t="s">
        <v>47</v>
      </c>
      <c r="D501" s="19" t="s">
        <v>47</v>
      </c>
      <c r="E501" s="19" t="s">
        <v>47</v>
      </c>
      <c r="F501" s="19" t="s">
        <v>47</v>
      </c>
      <c r="G501" s="19" t="s">
        <v>47</v>
      </c>
      <c r="H501" s="19" t="s">
        <v>47</v>
      </c>
      <c r="I501" s="19">
        <v>143</v>
      </c>
      <c r="J501" s="19">
        <v>155</v>
      </c>
      <c r="K501" s="19">
        <v>182</v>
      </c>
      <c r="L501" s="19">
        <v>169</v>
      </c>
      <c r="M501" s="19">
        <v>172</v>
      </c>
      <c r="N501" s="19">
        <v>599</v>
      </c>
      <c r="O501" s="19">
        <v>623</v>
      </c>
      <c r="P501" s="19">
        <v>533</v>
      </c>
      <c r="Q501" s="19">
        <v>19</v>
      </c>
      <c r="R501" s="19">
        <v>21</v>
      </c>
      <c r="S501" s="19">
        <v>23</v>
      </c>
      <c r="T501" s="20">
        <f t="shared" si="7"/>
        <v>-96.160267111853088</v>
      </c>
      <c r="U501" s="11">
        <v>-96.16</v>
      </c>
      <c r="V501" s="2" t="s">
        <v>65</v>
      </c>
    </row>
    <row r="502" spans="1:22">
      <c r="A502" s="2" t="s">
        <v>515</v>
      </c>
      <c r="B502" s="19" t="s">
        <v>47</v>
      </c>
      <c r="C502" s="19" t="s">
        <v>47</v>
      </c>
      <c r="D502" s="19" t="s">
        <v>47</v>
      </c>
      <c r="E502" s="19">
        <v>296</v>
      </c>
      <c r="F502" s="19">
        <v>260</v>
      </c>
      <c r="G502" s="19">
        <v>261</v>
      </c>
      <c r="H502" s="19">
        <v>12</v>
      </c>
      <c r="I502" s="19">
        <v>9</v>
      </c>
      <c r="J502" s="19">
        <v>9</v>
      </c>
      <c r="K502" s="19">
        <v>9</v>
      </c>
      <c r="L502" s="19">
        <v>10</v>
      </c>
      <c r="M502" s="19">
        <v>10</v>
      </c>
      <c r="N502" s="19">
        <v>26</v>
      </c>
      <c r="O502" s="19">
        <v>26</v>
      </c>
      <c r="P502" s="19">
        <v>14</v>
      </c>
      <c r="Q502" s="19">
        <v>14</v>
      </c>
      <c r="R502" s="19">
        <v>14</v>
      </c>
      <c r="S502" s="19">
        <v>14</v>
      </c>
      <c r="T502" s="20">
        <f t="shared" si="7"/>
        <v>-46.153846153846153</v>
      </c>
      <c r="V502" s="2" t="s">
        <v>515</v>
      </c>
    </row>
    <row r="503" spans="1:22">
      <c r="A503" s="71"/>
      <c r="B503" s="71"/>
      <c r="C503" s="71"/>
      <c r="D503" s="71"/>
      <c r="E503" s="71"/>
      <c r="F503" s="71"/>
      <c r="G503" s="71"/>
      <c r="H503" s="71"/>
      <c r="I503" s="71"/>
      <c r="J503" s="71"/>
      <c r="K503" s="71"/>
      <c r="L503" s="71"/>
      <c r="M503" s="71"/>
      <c r="N503" s="71"/>
      <c r="O503" s="71"/>
      <c r="P503" s="71"/>
      <c r="Q503" s="71"/>
      <c r="R503" s="71"/>
      <c r="S503" s="71"/>
    </row>
    <row r="504" spans="1:22">
      <c r="A504" s="65"/>
      <c r="B504" s="65"/>
      <c r="C504" s="65"/>
      <c r="D504" s="65"/>
      <c r="E504" s="65"/>
      <c r="F504" s="65"/>
      <c r="G504" s="65"/>
      <c r="H504" s="65"/>
      <c r="I504" s="65"/>
      <c r="J504" s="65"/>
      <c r="K504" s="65"/>
      <c r="L504" s="65"/>
      <c r="M504" s="65"/>
      <c r="N504" s="65"/>
      <c r="O504" s="65"/>
      <c r="P504" s="65"/>
      <c r="Q504" s="65"/>
      <c r="R504" s="65"/>
      <c r="S504" s="65"/>
    </row>
    <row r="505" spans="1:22">
      <c r="A505" s="72" t="s">
        <v>38</v>
      </c>
      <c r="B505" s="72"/>
      <c r="C505" s="72"/>
      <c r="D505" s="72"/>
      <c r="E505" s="72"/>
      <c r="F505" s="72"/>
      <c r="G505" s="72"/>
      <c r="H505" s="72"/>
      <c r="I505" s="72"/>
      <c r="J505" s="72"/>
      <c r="K505" s="72"/>
      <c r="L505" s="72"/>
      <c r="M505" s="72"/>
      <c r="N505" s="72"/>
      <c r="O505" s="72"/>
      <c r="P505" s="72"/>
      <c r="Q505" s="72"/>
      <c r="R505" s="72"/>
      <c r="S505" s="72"/>
    </row>
    <row r="506" spans="1:22">
      <c r="A506" s="65"/>
      <c r="B506" s="65"/>
      <c r="C506" s="65"/>
      <c r="D506" s="65"/>
      <c r="E506" s="65"/>
      <c r="F506" s="65"/>
      <c r="G506" s="65"/>
      <c r="H506" s="65"/>
      <c r="I506" s="65"/>
      <c r="J506" s="65"/>
      <c r="K506" s="65"/>
      <c r="L506" s="65"/>
      <c r="M506" s="65"/>
      <c r="N506" s="65"/>
      <c r="O506" s="65"/>
      <c r="P506" s="65"/>
      <c r="Q506" s="65"/>
      <c r="R506" s="65"/>
      <c r="S506" s="65"/>
    </row>
    <row r="507" spans="1:22">
      <c r="A507" s="77" t="s">
        <v>39</v>
      </c>
      <c r="B507" s="77"/>
      <c r="C507" s="77"/>
      <c r="D507" s="77"/>
      <c r="E507" s="77"/>
      <c r="F507" s="77"/>
      <c r="G507" s="77"/>
      <c r="H507" s="77"/>
      <c r="I507" s="77"/>
      <c r="J507" s="77"/>
      <c r="K507" s="77"/>
      <c r="L507" s="77"/>
      <c r="M507" s="77"/>
      <c r="N507" s="77"/>
      <c r="O507" s="77"/>
      <c r="P507" s="77"/>
      <c r="Q507" s="77"/>
      <c r="R507" s="77"/>
      <c r="S507" s="77"/>
    </row>
    <row r="508" spans="1:22">
      <c r="A508" s="65"/>
      <c r="B508" s="65"/>
      <c r="C508" s="65"/>
      <c r="D508" s="65"/>
      <c r="E508" s="65"/>
      <c r="F508" s="65"/>
      <c r="G508" s="65"/>
      <c r="H508" s="65"/>
      <c r="I508" s="65"/>
      <c r="J508" s="65"/>
      <c r="K508" s="65"/>
      <c r="L508" s="65"/>
      <c r="M508" s="65"/>
      <c r="N508" s="65"/>
      <c r="O508" s="65"/>
      <c r="P508" s="65"/>
      <c r="Q508" s="65"/>
      <c r="R508" s="65"/>
      <c r="S508" s="65"/>
    </row>
    <row r="509" spans="1:22">
      <c r="A509" s="65"/>
      <c r="B509" s="65"/>
      <c r="C509" s="65"/>
      <c r="D509" s="65"/>
      <c r="E509" s="65"/>
      <c r="F509" s="65"/>
      <c r="G509" s="65"/>
      <c r="H509" s="65"/>
      <c r="I509" s="65"/>
      <c r="J509" s="65"/>
      <c r="K509" s="65"/>
      <c r="L509" s="65"/>
      <c r="M509" s="65"/>
      <c r="N509" s="65"/>
      <c r="O509" s="65"/>
      <c r="P509" s="65"/>
      <c r="Q509" s="65"/>
      <c r="R509" s="65"/>
      <c r="S509" s="65"/>
    </row>
    <row r="510" spans="1:22">
      <c r="A510" s="72" t="s">
        <v>40</v>
      </c>
      <c r="B510" s="72"/>
      <c r="C510" s="72"/>
      <c r="D510" s="72"/>
      <c r="E510" s="72"/>
      <c r="F510" s="72"/>
      <c r="G510" s="72"/>
      <c r="H510" s="72"/>
      <c r="I510" s="72"/>
      <c r="J510" s="72"/>
      <c r="K510" s="72"/>
      <c r="L510" s="72"/>
      <c r="M510" s="72"/>
      <c r="N510" s="72"/>
      <c r="O510" s="72"/>
      <c r="P510" s="72"/>
      <c r="Q510" s="72"/>
      <c r="R510" s="72"/>
      <c r="S510" s="72"/>
    </row>
    <row r="511" spans="1:22">
      <c r="A511" s="77"/>
      <c r="B511" s="77"/>
      <c r="C511" s="77"/>
      <c r="D511" s="77"/>
      <c r="E511" s="77"/>
      <c r="F511" s="77"/>
      <c r="G511" s="77"/>
      <c r="H511" s="77"/>
      <c r="I511" s="77"/>
      <c r="J511" s="77"/>
      <c r="K511" s="77"/>
      <c r="L511" s="77"/>
      <c r="M511" s="77"/>
      <c r="N511" s="77"/>
      <c r="O511" s="77"/>
      <c r="P511" s="77"/>
      <c r="Q511" s="77"/>
      <c r="R511" s="77"/>
      <c r="S511" s="77"/>
    </row>
    <row r="512" spans="1:22">
      <c r="A512" s="73"/>
      <c r="B512" s="73"/>
      <c r="C512" s="73"/>
      <c r="D512" s="73"/>
      <c r="E512" s="73"/>
      <c r="F512" s="73"/>
      <c r="G512" s="73"/>
      <c r="H512" s="73"/>
      <c r="I512" s="73"/>
      <c r="J512" s="73"/>
      <c r="K512" s="73"/>
      <c r="L512" s="73"/>
      <c r="M512" s="73"/>
      <c r="N512" s="73"/>
      <c r="O512" s="73"/>
      <c r="P512" s="73"/>
      <c r="Q512" s="73"/>
      <c r="R512" s="73"/>
      <c r="S512" s="73"/>
    </row>
    <row r="513" spans="1:22">
      <c r="A513" s="74"/>
      <c r="B513" s="74"/>
      <c r="C513" s="74"/>
      <c r="D513" s="74"/>
      <c r="E513" s="74"/>
      <c r="F513" s="74"/>
      <c r="G513" s="74"/>
      <c r="H513" s="74"/>
      <c r="I513" s="74"/>
      <c r="J513" s="74"/>
      <c r="K513" s="74"/>
      <c r="L513" s="74"/>
      <c r="M513" s="74"/>
      <c r="N513" s="74"/>
      <c r="O513" s="74"/>
      <c r="P513" s="74"/>
      <c r="Q513" s="74"/>
      <c r="R513" s="74"/>
      <c r="S513" s="74"/>
    </row>
    <row r="514" spans="1:2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V514" s="4"/>
    </row>
    <row r="515" spans="1:22">
      <c r="A515" s="75"/>
      <c r="B515" s="75"/>
      <c r="C515" s="75"/>
      <c r="D515" s="75"/>
      <c r="E515" s="75"/>
      <c r="F515" s="75"/>
      <c r="G515" s="75"/>
      <c r="H515" s="75"/>
      <c r="I515" s="75"/>
      <c r="J515" s="75"/>
      <c r="K515" s="75"/>
      <c r="L515" s="75"/>
      <c r="M515" s="75"/>
      <c r="N515" s="75"/>
      <c r="O515" s="75"/>
      <c r="P515" s="75"/>
      <c r="Q515" s="75"/>
      <c r="R515" s="75"/>
      <c r="S515" s="75"/>
    </row>
    <row r="516" spans="1:22">
      <c r="A516" s="76" t="s">
        <v>41</v>
      </c>
      <c r="B516" s="76"/>
      <c r="C516" s="76"/>
      <c r="D516" s="76"/>
      <c r="E516" s="76"/>
      <c r="F516" s="76"/>
      <c r="G516" s="76"/>
      <c r="H516" s="76"/>
      <c r="I516" s="76"/>
      <c r="J516" s="76"/>
      <c r="K516" s="76"/>
      <c r="L516" s="76"/>
      <c r="M516" s="76"/>
      <c r="N516" s="76"/>
      <c r="O516" s="76"/>
      <c r="P516" s="76"/>
      <c r="Q516" s="76"/>
      <c r="R516" s="76"/>
      <c r="S516" s="76"/>
    </row>
  </sheetData>
  <autoFilter ref="T5:T502"/>
  <sortState ref="A6:V502">
    <sortCondition descending="1" ref="S8"/>
  </sortState>
  <mergeCells count="16">
    <mergeCell ref="V3:V4"/>
    <mergeCell ref="A512:S512"/>
    <mergeCell ref="A513:S513"/>
    <mergeCell ref="A515:S515"/>
    <mergeCell ref="A516:S516"/>
    <mergeCell ref="A507:S507"/>
    <mergeCell ref="A508:S508"/>
    <mergeCell ref="A509:S509"/>
    <mergeCell ref="A510:S510"/>
    <mergeCell ref="A511:S511"/>
    <mergeCell ref="A506:S506"/>
    <mergeCell ref="A3:A4"/>
    <mergeCell ref="B3:S3"/>
    <mergeCell ref="A503:S503"/>
    <mergeCell ref="A504:S504"/>
    <mergeCell ref="A505:S50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7"/>
  <sheetViews>
    <sheetView topLeftCell="C7" workbookViewId="0">
      <selection activeCell="P13" sqref="P13"/>
    </sheetView>
  </sheetViews>
  <sheetFormatPr defaultRowHeight="15"/>
  <cols>
    <col min="1" max="1" width="19.140625" customWidth="1"/>
    <col min="2" max="3" width="13.42578125" customWidth="1"/>
  </cols>
  <sheetData>
    <row r="1" spans="1:13">
      <c r="A1" t="s">
        <v>522</v>
      </c>
      <c r="B1" t="s">
        <v>523</v>
      </c>
      <c r="D1" t="s">
        <v>524</v>
      </c>
      <c r="E1" t="s">
        <v>519</v>
      </c>
      <c r="F1" t="s">
        <v>520</v>
      </c>
    </row>
    <row r="2" spans="1:13">
      <c r="A2" s="2" t="s">
        <v>36</v>
      </c>
      <c r="B2" s="3">
        <v>6021</v>
      </c>
      <c r="C2" s="24"/>
      <c r="D2" s="25">
        <f>B2/$B$37</f>
        <v>2.0453947873516399E-3</v>
      </c>
      <c r="E2" s="25">
        <f>D2</f>
        <v>2.0453947873516399E-3</v>
      </c>
      <c r="F2" s="25">
        <f>E2</f>
        <v>2.0453947873516399E-3</v>
      </c>
    </row>
    <row r="3" spans="1:13" ht="21.75" thickBot="1">
      <c r="A3" s="2" t="s">
        <v>37</v>
      </c>
      <c r="B3" s="3">
        <v>7172</v>
      </c>
      <c r="C3" s="24"/>
      <c r="D3" s="25">
        <f t="shared" ref="D3:D37" si="0">B3/$B$37</f>
        <v>2.4364011650699156E-3</v>
      </c>
      <c r="E3" s="25">
        <f>E2+D3</f>
        <v>4.481795952421555E-3</v>
      </c>
      <c r="F3" s="25">
        <f>E2+E3</f>
        <v>6.5271907397731945E-3</v>
      </c>
    </row>
    <row r="4" spans="1:13" ht="15.75" thickBot="1">
      <c r="A4" s="2" t="s">
        <v>27</v>
      </c>
      <c r="B4" s="3">
        <v>8453</v>
      </c>
      <c r="C4" s="24"/>
      <c r="D4" s="25">
        <f t="shared" si="0"/>
        <v>2.8715698617311765E-3</v>
      </c>
      <c r="E4" s="25">
        <f t="shared" ref="E4:E36" si="1">E3+D4</f>
        <v>7.3533658141527319E-3</v>
      </c>
      <c r="F4" s="25">
        <f t="shared" ref="F4:F36" si="2">E3+E4</f>
        <v>1.1835161766574287E-2</v>
      </c>
      <c r="H4" t="s">
        <v>521</v>
      </c>
      <c r="I4" s="28">
        <f>1-(F37/35)</f>
        <v>0.47480811472419271</v>
      </c>
    </row>
    <row r="5" spans="1:13">
      <c r="A5" s="2" t="s">
        <v>15</v>
      </c>
      <c r="B5" s="3">
        <v>13022</v>
      </c>
      <c r="C5" s="24"/>
      <c r="D5" s="25">
        <f t="shared" si="0"/>
        <v>4.4237055175042443E-3</v>
      </c>
      <c r="E5" s="25">
        <f t="shared" si="1"/>
        <v>1.1777071331656976E-2</v>
      </c>
      <c r="F5" s="25">
        <f t="shared" si="2"/>
        <v>1.9130437145809708E-2</v>
      </c>
    </row>
    <row r="6" spans="1:13">
      <c r="A6" s="2" t="s">
        <v>30</v>
      </c>
      <c r="B6" s="3">
        <v>13027</v>
      </c>
      <c r="C6" s="24"/>
      <c r="D6" s="25">
        <f t="shared" si="0"/>
        <v>4.4254040682328213E-3</v>
      </c>
      <c r="E6" s="25">
        <f t="shared" si="1"/>
        <v>1.6202475399889796E-2</v>
      </c>
      <c r="F6" s="25">
        <f t="shared" si="2"/>
        <v>2.7979546731546772E-2</v>
      </c>
    </row>
    <row r="7" spans="1:13">
      <c r="A7" s="2" t="s">
        <v>19</v>
      </c>
      <c r="B7" s="3">
        <v>13631</v>
      </c>
      <c r="C7" s="24"/>
      <c r="D7" s="25">
        <f t="shared" si="0"/>
        <v>4.6305889962448442E-3</v>
      </c>
      <c r="E7" s="25">
        <f t="shared" si="1"/>
        <v>2.0833064396134641E-2</v>
      </c>
      <c r="F7" s="25">
        <f t="shared" si="2"/>
        <v>3.7035539796024433E-2</v>
      </c>
    </row>
    <row r="8" spans="1:13">
      <c r="A8" s="2" t="s">
        <v>21</v>
      </c>
      <c r="B8" s="3">
        <v>13905</v>
      </c>
      <c r="C8" s="24"/>
      <c r="D8" s="25">
        <f t="shared" si="0"/>
        <v>4.7236695761708278E-3</v>
      </c>
      <c r="E8" s="25">
        <f t="shared" si="1"/>
        <v>2.555673397230547E-2</v>
      </c>
      <c r="F8" s="25">
        <f t="shared" si="2"/>
        <v>4.6389798368440108E-2</v>
      </c>
    </row>
    <row r="9" spans="1:13">
      <c r="A9" s="2" t="s">
        <v>14</v>
      </c>
      <c r="B9" s="3">
        <v>16615</v>
      </c>
      <c r="C9" s="24"/>
      <c r="D9" s="25">
        <f t="shared" si="0"/>
        <v>5.6442840710592091E-3</v>
      </c>
      <c r="E9" s="25">
        <f t="shared" si="1"/>
        <v>3.120101804336468E-2</v>
      </c>
      <c r="F9" s="25">
        <f t="shared" si="2"/>
        <v>5.6757752015670154E-2</v>
      </c>
    </row>
    <row r="10" spans="1:13" ht="21.75" thickBot="1">
      <c r="A10" s="2" t="s">
        <v>32</v>
      </c>
      <c r="B10" s="3">
        <v>20513</v>
      </c>
      <c r="C10" s="24"/>
      <c r="D10" s="25">
        <f t="shared" si="0"/>
        <v>6.9684742190573318E-3</v>
      </c>
      <c r="E10" s="25">
        <f t="shared" si="1"/>
        <v>3.8169492262422014E-2</v>
      </c>
      <c r="F10" s="25">
        <f t="shared" si="2"/>
        <v>6.9370510305786698E-2</v>
      </c>
    </row>
    <row r="11" spans="1:13">
      <c r="A11" s="2" t="s">
        <v>11</v>
      </c>
      <c r="B11" s="3">
        <v>26410</v>
      </c>
      <c r="C11" s="24"/>
      <c r="D11" s="25">
        <f t="shared" si="0"/>
        <v>8.9717449483402781E-3</v>
      </c>
      <c r="E11" s="25">
        <f t="shared" si="1"/>
        <v>4.7141237210762292E-2</v>
      </c>
      <c r="F11" s="25">
        <f t="shared" si="2"/>
        <v>8.5310729473184299E-2</v>
      </c>
      <c r="H11" s="29"/>
      <c r="I11" s="30">
        <v>1990</v>
      </c>
      <c r="J11" s="30">
        <v>1995</v>
      </c>
      <c r="K11" s="30">
        <v>2000</v>
      </c>
      <c r="L11" s="30">
        <v>2005</v>
      </c>
      <c r="M11" s="31">
        <v>2007</v>
      </c>
    </row>
    <row r="12" spans="1:13" ht="21.75" thickBot="1">
      <c r="A12" s="2" t="s">
        <v>34</v>
      </c>
      <c r="B12" s="3">
        <v>27129</v>
      </c>
      <c r="C12" s="24"/>
      <c r="D12" s="25">
        <f t="shared" si="0"/>
        <v>9.2159965431095579E-3</v>
      </c>
      <c r="E12" s="25">
        <f t="shared" si="1"/>
        <v>5.6357233753871847E-2</v>
      </c>
      <c r="F12" s="25">
        <f t="shared" si="2"/>
        <v>0.10349847096463413</v>
      </c>
      <c r="H12" s="32" t="s">
        <v>525</v>
      </c>
      <c r="I12" s="33">
        <v>0.33</v>
      </c>
      <c r="J12" s="33">
        <v>0.35</v>
      </c>
      <c r="K12" s="33">
        <v>0.41</v>
      </c>
      <c r="L12" s="33">
        <v>0.46</v>
      </c>
      <c r="M12" s="34">
        <v>0.47</v>
      </c>
    </row>
    <row r="13" spans="1:13" ht="21">
      <c r="A13" s="2" t="s">
        <v>24</v>
      </c>
      <c r="B13" s="3">
        <v>40279</v>
      </c>
      <c r="C13" s="24"/>
      <c r="D13" s="25">
        <f t="shared" si="0"/>
        <v>1.3683184959265356E-2</v>
      </c>
      <c r="E13" s="25">
        <f t="shared" si="1"/>
        <v>7.0040418713137209E-2</v>
      </c>
      <c r="F13" s="25">
        <f t="shared" si="2"/>
        <v>0.12639765246700907</v>
      </c>
    </row>
    <row r="14" spans="1:13" ht="21">
      <c r="A14" s="2" t="s">
        <v>26</v>
      </c>
      <c r="B14" s="3">
        <v>40608</v>
      </c>
      <c r="C14" s="24"/>
      <c r="D14" s="25">
        <f t="shared" si="0"/>
        <v>1.379494959720568E-2</v>
      </c>
      <c r="E14" s="25">
        <f t="shared" si="1"/>
        <v>8.3835368310342884E-2</v>
      </c>
      <c r="F14" s="25">
        <f t="shared" si="2"/>
        <v>0.15387578702348009</v>
      </c>
    </row>
    <row r="15" spans="1:13">
      <c r="A15" s="2" t="s">
        <v>7</v>
      </c>
      <c r="B15" s="3">
        <v>40676</v>
      </c>
      <c r="C15" s="24"/>
      <c r="D15" s="25">
        <f t="shared" si="0"/>
        <v>1.3818049887114318E-2</v>
      </c>
      <c r="E15" s="25">
        <f t="shared" si="1"/>
        <v>9.7653418197457209E-2</v>
      </c>
      <c r="F15" s="25">
        <f t="shared" si="2"/>
        <v>0.18148878650780009</v>
      </c>
    </row>
    <row r="16" spans="1:13" ht="21">
      <c r="A16" s="2" t="s">
        <v>33</v>
      </c>
      <c r="B16" s="3">
        <v>40933</v>
      </c>
      <c r="C16" s="24"/>
      <c r="D16" s="25">
        <f t="shared" si="0"/>
        <v>1.3905355394563144E-2</v>
      </c>
      <c r="E16" s="25">
        <f t="shared" si="1"/>
        <v>0.11155877359202035</v>
      </c>
      <c r="F16" s="25">
        <f t="shared" si="2"/>
        <v>0.20921219178947756</v>
      </c>
    </row>
    <row r="17" spans="1:6" ht="21">
      <c r="A17" s="2" t="s">
        <v>31</v>
      </c>
      <c r="B17" s="3">
        <v>41118</v>
      </c>
      <c r="C17" s="24"/>
      <c r="D17" s="25">
        <f t="shared" si="0"/>
        <v>1.3968201771520469E-2</v>
      </c>
      <c r="E17" s="25">
        <f t="shared" si="1"/>
        <v>0.12552697536354082</v>
      </c>
      <c r="F17" s="25">
        <f t="shared" si="2"/>
        <v>0.23708574895556117</v>
      </c>
    </row>
    <row r="18" spans="1:6">
      <c r="A18" s="2" t="s">
        <v>20</v>
      </c>
      <c r="B18" s="3">
        <v>42639</v>
      </c>
      <c r="C18" s="24"/>
      <c r="D18" s="25">
        <f t="shared" si="0"/>
        <v>1.4484900903153393E-2</v>
      </c>
      <c r="E18" s="25">
        <f t="shared" si="1"/>
        <v>0.1400118762666942</v>
      </c>
      <c r="F18" s="25">
        <f t="shared" si="2"/>
        <v>0.26553885163023505</v>
      </c>
    </row>
    <row r="19" spans="1:6">
      <c r="A19" s="2" t="s">
        <v>29</v>
      </c>
      <c r="B19" s="3">
        <v>44327</v>
      </c>
      <c r="C19" s="24"/>
      <c r="D19" s="25">
        <f t="shared" si="0"/>
        <v>1.5058331629120769E-2</v>
      </c>
      <c r="E19" s="25">
        <f t="shared" si="1"/>
        <v>0.15507020789581497</v>
      </c>
      <c r="F19" s="25">
        <f t="shared" si="2"/>
        <v>0.29508208416250914</v>
      </c>
    </row>
    <row r="20" spans="1:6">
      <c r="A20" s="2" t="s">
        <v>28</v>
      </c>
      <c r="B20" s="3">
        <v>63130</v>
      </c>
      <c r="C20" s="24"/>
      <c r="D20" s="25">
        <f t="shared" si="0"/>
        <v>2.144590149900499E-2</v>
      </c>
      <c r="E20" s="25">
        <f t="shared" si="1"/>
        <v>0.17651610939481996</v>
      </c>
      <c r="F20" s="25">
        <f t="shared" si="2"/>
        <v>0.33158631729063492</v>
      </c>
    </row>
    <row r="21" spans="1:6">
      <c r="A21" s="2" t="s">
        <v>8</v>
      </c>
      <c r="B21" s="3">
        <v>69834</v>
      </c>
      <c r="C21" s="24"/>
      <c r="D21" s="25">
        <f t="shared" si="0"/>
        <v>2.3723318315880159E-2</v>
      </c>
      <c r="E21" s="25">
        <f t="shared" si="1"/>
        <v>0.20023942771070011</v>
      </c>
      <c r="F21" s="25">
        <f t="shared" si="2"/>
        <v>0.37675553710552007</v>
      </c>
    </row>
    <row r="22" spans="1:6">
      <c r="A22" s="2" t="s">
        <v>16</v>
      </c>
      <c r="B22" s="3">
        <v>92566</v>
      </c>
      <c r="C22" s="24"/>
      <c r="D22" s="25">
        <f t="shared" si="0"/>
        <v>3.1445609348279675E-2</v>
      </c>
      <c r="E22" s="25">
        <f t="shared" si="1"/>
        <v>0.23168503705897978</v>
      </c>
      <c r="F22" s="25">
        <f t="shared" si="2"/>
        <v>0.43192446476967988</v>
      </c>
    </row>
    <row r="23" spans="1:6">
      <c r="A23" s="2" t="s">
        <v>25</v>
      </c>
      <c r="B23" s="3">
        <v>101623</v>
      </c>
      <c r="C23" s="24"/>
      <c r="D23" s="25">
        <f t="shared" si="0"/>
        <v>3.4522364138022871E-2</v>
      </c>
      <c r="E23" s="25">
        <f t="shared" si="1"/>
        <v>0.26620740119700265</v>
      </c>
      <c r="F23" s="25">
        <f t="shared" si="2"/>
        <v>0.49789243825598239</v>
      </c>
    </row>
    <row r="24" spans="1:6">
      <c r="A24" s="2" t="s">
        <v>9</v>
      </c>
      <c r="B24" s="3">
        <v>104351</v>
      </c>
      <c r="C24" s="24"/>
      <c r="D24" s="25">
        <f t="shared" si="0"/>
        <v>3.5449093415534129E-2</v>
      </c>
      <c r="E24" s="25">
        <f t="shared" si="1"/>
        <v>0.3016564946125368</v>
      </c>
      <c r="F24" s="25">
        <f t="shared" si="2"/>
        <v>0.56786389580953944</v>
      </c>
    </row>
    <row r="25" spans="1:6">
      <c r="A25" s="2" t="s">
        <v>10</v>
      </c>
      <c r="B25" s="3">
        <v>115718</v>
      </c>
      <c r="C25" s="24"/>
      <c r="D25" s="25">
        <f t="shared" si="0"/>
        <v>3.9310578641879604E-2</v>
      </c>
      <c r="E25" s="25">
        <f t="shared" si="1"/>
        <v>0.34096707325441639</v>
      </c>
      <c r="F25" s="25">
        <f t="shared" si="2"/>
        <v>0.64262356786695318</v>
      </c>
    </row>
    <row r="26" spans="1:6">
      <c r="A26" s="2" t="s">
        <v>13</v>
      </c>
      <c r="B26" s="3">
        <v>116014</v>
      </c>
      <c r="C26" s="24"/>
      <c r="D26" s="25">
        <f t="shared" si="0"/>
        <v>3.9411132845011319E-2</v>
      </c>
      <c r="E26" s="25">
        <f t="shared" si="1"/>
        <v>0.38037820609942768</v>
      </c>
      <c r="F26" s="25">
        <f t="shared" si="2"/>
        <v>0.72134527935384407</v>
      </c>
    </row>
    <row r="27" spans="1:6" ht="21">
      <c r="A27" s="2" t="s">
        <v>5</v>
      </c>
      <c r="B27" s="3">
        <v>123962</v>
      </c>
      <c r="C27" s="24"/>
      <c r="D27" s="25">
        <f t="shared" si="0"/>
        <v>4.2111149083156288E-2</v>
      </c>
      <c r="E27" s="25">
        <f t="shared" si="1"/>
        <v>0.42248935518258396</v>
      </c>
      <c r="F27" s="25">
        <f t="shared" si="2"/>
        <v>0.80286756128201164</v>
      </c>
    </row>
    <row r="28" spans="1:6">
      <c r="A28" s="2" t="s">
        <v>4</v>
      </c>
      <c r="B28" s="3">
        <v>129232</v>
      </c>
      <c r="C28" s="24"/>
      <c r="D28" s="25">
        <f t="shared" si="0"/>
        <v>4.3901421551075757E-2</v>
      </c>
      <c r="E28" s="25">
        <f t="shared" si="1"/>
        <v>0.4663907767336597</v>
      </c>
      <c r="F28" s="25">
        <f t="shared" si="2"/>
        <v>0.8888801319162436</v>
      </c>
    </row>
    <row r="29" spans="1:6">
      <c r="A29" s="2" t="s">
        <v>12</v>
      </c>
      <c r="B29" s="3">
        <v>144414</v>
      </c>
      <c r="C29" s="24"/>
      <c r="D29" s="25">
        <f t="shared" si="0"/>
        <v>4.9058900983324986E-2</v>
      </c>
      <c r="E29" s="25">
        <f t="shared" si="1"/>
        <v>0.51544967771698469</v>
      </c>
      <c r="F29" s="25">
        <f t="shared" si="2"/>
        <v>0.98184045445064438</v>
      </c>
    </row>
    <row r="30" spans="1:6" ht="21">
      <c r="A30" s="2" t="s">
        <v>22</v>
      </c>
      <c r="B30" s="3">
        <v>159953</v>
      </c>
      <c r="C30" s="24"/>
      <c r="D30" s="25">
        <f t="shared" si="0"/>
        <v>5.4337656937594569E-2</v>
      </c>
      <c r="E30" s="25">
        <f t="shared" si="1"/>
        <v>0.5697873346545792</v>
      </c>
      <c r="F30" s="25">
        <f t="shared" si="2"/>
        <v>1.085237012371564</v>
      </c>
    </row>
    <row r="31" spans="1:6">
      <c r="A31" s="2" t="s">
        <v>3</v>
      </c>
      <c r="B31" s="3">
        <v>172725</v>
      </c>
      <c r="C31" s="24"/>
      <c r="D31" s="25">
        <f t="shared" si="0"/>
        <v>5.8676434918669994E-2</v>
      </c>
      <c r="E31" s="25">
        <f t="shared" si="1"/>
        <v>0.62846376957324923</v>
      </c>
      <c r="F31" s="25">
        <f t="shared" si="2"/>
        <v>1.1982511042278285</v>
      </c>
    </row>
    <row r="32" spans="1:6">
      <c r="A32" s="2" t="s">
        <v>35</v>
      </c>
      <c r="B32" s="3">
        <v>178038</v>
      </c>
      <c r="C32" s="24"/>
      <c r="D32" s="25">
        <f t="shared" si="0"/>
        <v>6.0481314922855224E-2</v>
      </c>
      <c r="E32" s="25">
        <f t="shared" si="1"/>
        <v>0.68894508449610448</v>
      </c>
      <c r="F32" s="25">
        <f t="shared" si="2"/>
        <v>1.3174088540693538</v>
      </c>
    </row>
    <row r="33" spans="1:6">
      <c r="A33" s="2" t="s">
        <v>17</v>
      </c>
      <c r="B33" s="3">
        <v>184929</v>
      </c>
      <c r="C33" s="24"/>
      <c r="D33" s="25">
        <f t="shared" si="0"/>
        <v>6.2822257536979148E-2</v>
      </c>
      <c r="E33" s="25">
        <f t="shared" si="1"/>
        <v>0.7517673420330836</v>
      </c>
      <c r="F33" s="25">
        <f t="shared" si="2"/>
        <v>1.440712426529188</v>
      </c>
    </row>
    <row r="34" spans="1:6">
      <c r="A34" s="2" t="s">
        <v>6</v>
      </c>
      <c r="B34" s="3">
        <v>188249</v>
      </c>
      <c r="C34" s="24"/>
      <c r="D34" s="25">
        <f t="shared" si="0"/>
        <v>6.3950095220753844E-2</v>
      </c>
      <c r="E34" s="25">
        <f t="shared" si="1"/>
        <v>0.81571743725383739</v>
      </c>
      <c r="F34" s="25">
        <f t="shared" si="2"/>
        <v>1.5674847792869211</v>
      </c>
    </row>
    <row r="35" spans="1:6">
      <c r="A35" s="2" t="s">
        <v>18</v>
      </c>
      <c r="B35" s="3">
        <v>216844</v>
      </c>
      <c r="C35" s="24"/>
      <c r="D35" s="25">
        <f t="shared" si="0"/>
        <v>7.3664106837481994E-2</v>
      </c>
      <c r="E35" s="25">
        <f t="shared" si="1"/>
        <v>0.88938154409131942</v>
      </c>
      <c r="F35" s="25">
        <f t="shared" si="2"/>
        <v>1.7050989813451567</v>
      </c>
    </row>
    <row r="36" spans="1:6" ht="21.75" thickBot="1">
      <c r="A36" s="2" t="s">
        <v>23</v>
      </c>
      <c r="B36" s="3">
        <v>325626</v>
      </c>
      <c r="C36" s="24"/>
      <c r="D36" s="25">
        <f t="shared" si="0"/>
        <v>0.11061845590868048</v>
      </c>
      <c r="E36" s="27">
        <f t="shared" si="1"/>
        <v>0.99999999999999989</v>
      </c>
      <c r="F36" s="25">
        <f t="shared" si="2"/>
        <v>1.8893815440913193</v>
      </c>
    </row>
    <row r="37" spans="1:6" ht="15.75" thickBot="1">
      <c r="B37" s="23">
        <f>SUM(B2:B36)</f>
        <v>2943686</v>
      </c>
      <c r="C37" s="23"/>
      <c r="D37" s="27">
        <f t="shared" si="0"/>
        <v>1</v>
      </c>
      <c r="E37" s="25"/>
      <c r="F37" s="26">
        <f>SUM(F2:F36)</f>
        <v>18.381715984653255</v>
      </c>
    </row>
  </sheetData>
  <sortState ref="A2:B37">
    <sortCondition ref="B2"/>
  </sortState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5"/>
  <sheetViews>
    <sheetView topLeftCell="A11" workbookViewId="0">
      <selection sqref="A1:A35"/>
    </sheetView>
  </sheetViews>
  <sheetFormatPr defaultRowHeight="15"/>
  <sheetData>
    <row r="1" spans="1:1">
      <c r="A1" s="3">
        <v>6021</v>
      </c>
    </row>
    <row r="2" spans="1:1">
      <c r="A2" s="3">
        <v>7172</v>
      </c>
    </row>
    <row r="3" spans="1:1">
      <c r="A3" s="3">
        <v>8453</v>
      </c>
    </row>
    <row r="4" spans="1:1">
      <c r="A4" s="3">
        <v>13022</v>
      </c>
    </row>
    <row r="5" spans="1:1">
      <c r="A5" s="3">
        <v>13027</v>
      </c>
    </row>
    <row r="6" spans="1:1">
      <c r="A6" s="3">
        <v>13631</v>
      </c>
    </row>
    <row r="7" spans="1:1">
      <c r="A7" s="3">
        <v>13905</v>
      </c>
    </row>
    <row r="8" spans="1:1">
      <c r="A8" s="3">
        <v>16615</v>
      </c>
    </row>
    <row r="9" spans="1:1">
      <c r="A9" s="3">
        <v>20513</v>
      </c>
    </row>
    <row r="10" spans="1:1">
      <c r="A10" s="3">
        <v>26410</v>
      </c>
    </row>
    <row r="11" spans="1:1">
      <c r="A11" s="3">
        <v>27129</v>
      </c>
    </row>
    <row r="12" spans="1:1">
      <c r="A12" s="3">
        <v>40279</v>
      </c>
    </row>
    <row r="13" spans="1:1">
      <c r="A13" s="3">
        <v>40608</v>
      </c>
    </row>
    <row r="14" spans="1:1">
      <c r="A14" s="3">
        <v>40676</v>
      </c>
    </row>
    <row r="15" spans="1:1">
      <c r="A15" s="3">
        <v>40933</v>
      </c>
    </row>
    <row r="16" spans="1:1">
      <c r="A16" s="3">
        <v>41118</v>
      </c>
    </row>
    <row r="17" spans="1:1">
      <c r="A17" s="3">
        <v>42639</v>
      </c>
    </row>
    <row r="18" spans="1:1">
      <c r="A18" s="3">
        <v>44327</v>
      </c>
    </row>
    <row r="19" spans="1:1">
      <c r="A19" s="3">
        <v>63130</v>
      </c>
    </row>
    <row r="20" spans="1:1">
      <c r="A20" s="3">
        <v>69834</v>
      </c>
    </row>
    <row r="21" spans="1:1">
      <c r="A21" s="3">
        <v>92566</v>
      </c>
    </row>
    <row r="22" spans="1:1">
      <c r="A22" s="3">
        <v>101623</v>
      </c>
    </row>
    <row r="23" spans="1:1">
      <c r="A23" s="3">
        <v>104351</v>
      </c>
    </row>
    <row r="24" spans="1:1">
      <c r="A24" s="3">
        <v>115718</v>
      </c>
    </row>
    <row r="25" spans="1:1">
      <c r="A25" s="3">
        <v>116014</v>
      </c>
    </row>
    <row r="26" spans="1:1">
      <c r="A26" s="3">
        <v>123962</v>
      </c>
    </row>
    <row r="27" spans="1:1">
      <c r="A27" s="3">
        <v>129232</v>
      </c>
    </row>
    <row r="28" spans="1:1">
      <c r="A28" s="3">
        <v>144414</v>
      </c>
    </row>
    <row r="29" spans="1:1">
      <c r="A29" s="3">
        <v>159953</v>
      </c>
    </row>
    <row r="30" spans="1:1">
      <c r="A30" s="3">
        <v>172725</v>
      </c>
    </row>
    <row r="31" spans="1:1">
      <c r="A31" s="3">
        <v>178038</v>
      </c>
    </row>
    <row r="32" spans="1:1">
      <c r="A32" s="3">
        <v>184929</v>
      </c>
    </row>
    <row r="33" spans="1:1">
      <c r="A33" s="3">
        <v>188249</v>
      </c>
    </row>
    <row r="34" spans="1:1">
      <c r="A34" s="3">
        <v>216844</v>
      </c>
    </row>
    <row r="35" spans="1:1">
      <c r="A35" s="3">
        <v>325626</v>
      </c>
    </row>
  </sheetData>
  <sortState ref="A1:A35">
    <sortCondition ref="A1"/>
  </sortState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>
  <dimension ref="A4:P89"/>
  <sheetViews>
    <sheetView topLeftCell="D4" workbookViewId="0">
      <selection activeCell="M8" activeCellId="1" sqref="H8:H43 M8:P43"/>
    </sheetView>
  </sheetViews>
  <sheetFormatPr defaultRowHeight="15"/>
  <cols>
    <col min="1" max="1" width="28.42578125" customWidth="1"/>
    <col min="2" max="2" width="11.5703125" customWidth="1"/>
    <col min="7" max="7" width="1.7109375" customWidth="1"/>
    <col min="8" max="8" width="21.7109375" customWidth="1"/>
    <col min="9" max="9" width="10.42578125" customWidth="1"/>
    <col min="10" max="10" width="12.140625" customWidth="1"/>
    <col min="11" max="11" width="12.5703125" customWidth="1"/>
    <col min="12" max="12" width="11.140625" customWidth="1"/>
    <col min="13" max="13" width="10.140625" bestFit="1" customWidth="1"/>
  </cols>
  <sheetData>
    <row r="4" spans="1:16">
      <c r="A4" s="68" t="s">
        <v>526</v>
      </c>
      <c r="B4" s="69"/>
      <c r="C4" s="69"/>
      <c r="D4" s="69"/>
      <c r="E4" s="69"/>
      <c r="F4" s="70"/>
      <c r="G4" s="78"/>
      <c r="H4" s="44"/>
      <c r="I4" s="44"/>
      <c r="J4" s="44"/>
      <c r="K4" s="44"/>
      <c r="L4" s="44"/>
      <c r="M4" s="44"/>
      <c r="N4" s="44"/>
      <c r="O4" s="44"/>
      <c r="P4" s="44"/>
    </row>
    <row r="5" spans="1:16">
      <c r="A5" s="68" t="s">
        <v>527</v>
      </c>
      <c r="B5" s="69"/>
      <c r="C5" s="69"/>
      <c r="D5" s="69"/>
      <c r="E5" s="69"/>
      <c r="F5" s="70"/>
      <c r="G5" s="78"/>
      <c r="H5" s="44"/>
      <c r="I5" s="44"/>
      <c r="J5" s="44"/>
      <c r="K5" s="44"/>
      <c r="L5" s="44"/>
      <c r="M5" s="44"/>
      <c r="N5" s="44"/>
      <c r="O5" s="44"/>
      <c r="P5" s="44"/>
    </row>
    <row r="6" spans="1:16">
      <c r="A6" s="66" t="s">
        <v>0</v>
      </c>
      <c r="B6" s="68" t="s">
        <v>1</v>
      </c>
      <c r="C6" s="69"/>
      <c r="D6" s="69"/>
      <c r="E6" s="69"/>
      <c r="F6" s="70"/>
      <c r="G6" s="78"/>
      <c r="H6" s="44"/>
      <c r="I6" s="44"/>
      <c r="J6" s="44"/>
      <c r="K6" s="44"/>
      <c r="L6" s="44"/>
      <c r="M6" s="44"/>
      <c r="N6" s="44"/>
      <c r="O6" s="44"/>
      <c r="P6" s="44"/>
    </row>
    <row r="7" spans="1:16" ht="31.5">
      <c r="A7" s="67"/>
      <c r="B7" s="1" t="s">
        <v>528</v>
      </c>
      <c r="C7" s="1" t="s">
        <v>529</v>
      </c>
      <c r="D7" s="1" t="s">
        <v>530</v>
      </c>
      <c r="E7" s="1" t="s">
        <v>531</v>
      </c>
      <c r="F7" s="1" t="s">
        <v>532</v>
      </c>
      <c r="G7" s="78"/>
      <c r="H7" s="44"/>
      <c r="I7" s="44">
        <v>1990</v>
      </c>
      <c r="J7" s="44">
        <v>1996</v>
      </c>
      <c r="K7" s="44">
        <v>2000</v>
      </c>
      <c r="L7" s="44">
        <v>2005</v>
      </c>
      <c r="M7" s="49">
        <v>19.899999999999999</v>
      </c>
      <c r="N7" s="49">
        <v>19.96</v>
      </c>
      <c r="O7" s="49">
        <v>20</v>
      </c>
      <c r="P7" s="49">
        <v>20.05</v>
      </c>
    </row>
    <row r="8" spans="1:16">
      <c r="A8" s="2" t="s">
        <v>2</v>
      </c>
      <c r="B8" s="3">
        <v>23313620</v>
      </c>
      <c r="C8" s="3">
        <v>407115</v>
      </c>
      <c r="D8" s="3">
        <v>547317</v>
      </c>
      <c r="E8" s="3">
        <v>1067335</v>
      </c>
      <c r="F8" s="3">
        <v>1562328</v>
      </c>
      <c r="G8" s="78"/>
      <c r="H8" s="45" t="s">
        <v>569</v>
      </c>
      <c r="I8" s="42">
        <v>298902046</v>
      </c>
      <c r="J8" s="50">
        <f t="shared" ref="J8:J43" si="0">J54/1000</f>
        <v>8221581.9670000002</v>
      </c>
      <c r="K8" s="41">
        <v>9531588</v>
      </c>
      <c r="L8" s="41">
        <v>8764507</v>
      </c>
      <c r="M8" s="48">
        <f>(B8/I8)*100</f>
        <v>7.7997525650928461</v>
      </c>
      <c r="N8" s="48">
        <f t="shared" ref="N8:N43" si="1">(C8/J8)*100</f>
        <v>4.9517842385332749</v>
      </c>
      <c r="O8" s="48">
        <f t="shared" ref="O8:O43" si="2">(D8/K8)*100</f>
        <v>5.7421386656662037</v>
      </c>
      <c r="P8" s="48">
        <f t="shared" ref="P8:P43" si="3">(E8/L8)*100</f>
        <v>12.177923983630796</v>
      </c>
    </row>
    <row r="9" spans="1:16">
      <c r="A9" s="2" t="s">
        <v>24</v>
      </c>
      <c r="B9" s="3">
        <v>449491</v>
      </c>
      <c r="C9" s="3">
        <v>2767</v>
      </c>
      <c r="D9" s="3">
        <v>3656</v>
      </c>
      <c r="E9" s="3">
        <v>4338</v>
      </c>
      <c r="F9" s="3">
        <v>5154</v>
      </c>
      <c r="G9" s="78"/>
      <c r="H9" t="s">
        <v>533</v>
      </c>
      <c r="I9" s="38">
        <v>8737302</v>
      </c>
      <c r="J9" s="50">
        <f t="shared" si="0"/>
        <v>212404.66</v>
      </c>
      <c r="K9" s="38">
        <v>236849</v>
      </c>
      <c r="L9" s="38">
        <v>259127</v>
      </c>
      <c r="M9" s="48">
        <f t="shared" ref="M9:M43" si="4">(B9/I9)*100</f>
        <v>5.1445057066815361</v>
      </c>
      <c r="N9" s="48">
        <f t="shared" si="1"/>
        <v>1.3027021158575336</v>
      </c>
      <c r="O9" s="48">
        <f t="shared" si="2"/>
        <v>1.5435995085476402</v>
      </c>
      <c r="P9" s="48">
        <f t="shared" si="3"/>
        <v>1.6740825927055072</v>
      </c>
    </row>
    <row r="10" spans="1:16">
      <c r="A10" s="2" t="s">
        <v>30</v>
      </c>
      <c r="B10" s="3">
        <v>208576</v>
      </c>
      <c r="C10" s="3">
        <v>2900</v>
      </c>
      <c r="D10" s="3">
        <v>2839</v>
      </c>
      <c r="E10" s="3">
        <v>3939</v>
      </c>
      <c r="F10" s="3">
        <v>3349</v>
      </c>
      <c r="G10" s="78"/>
      <c r="H10" t="s">
        <v>570</v>
      </c>
      <c r="I10" s="39">
        <v>4683506</v>
      </c>
      <c r="J10" s="50">
        <f t="shared" si="0"/>
        <v>187441.89</v>
      </c>
      <c r="K10" s="39">
        <v>195207</v>
      </c>
      <c r="L10" s="39">
        <v>211170</v>
      </c>
      <c r="M10" s="48">
        <f t="shared" si="4"/>
        <v>4.4534158811796125</v>
      </c>
      <c r="N10" s="48">
        <f t="shared" si="1"/>
        <v>1.5471461582040171</v>
      </c>
      <c r="O10" s="48">
        <f t="shared" si="2"/>
        <v>1.4543535836317345</v>
      </c>
      <c r="P10" s="48">
        <f t="shared" si="3"/>
        <v>1.8653217786617418</v>
      </c>
    </row>
    <row r="11" spans="1:16">
      <c r="A11" s="2" t="s">
        <v>32</v>
      </c>
      <c r="B11" s="3">
        <v>393454</v>
      </c>
      <c r="C11" s="3">
        <v>4718</v>
      </c>
      <c r="D11" s="3">
        <v>6719</v>
      </c>
      <c r="E11" s="3">
        <v>7346</v>
      </c>
      <c r="F11" s="3">
        <v>7809</v>
      </c>
      <c r="G11" s="78"/>
      <c r="H11" s="46" t="s">
        <v>535</v>
      </c>
      <c r="I11" s="38">
        <v>7919841</v>
      </c>
      <c r="J11" s="50">
        <f t="shared" si="0"/>
        <v>211342.269</v>
      </c>
      <c r="K11" s="38">
        <v>271878</v>
      </c>
      <c r="L11" s="38">
        <v>275380</v>
      </c>
      <c r="M11" s="48">
        <f t="shared" si="4"/>
        <v>4.9679532707790468</v>
      </c>
      <c r="N11" s="48">
        <f t="shared" si="1"/>
        <v>2.2323977225776828</v>
      </c>
      <c r="O11" s="48">
        <f t="shared" si="2"/>
        <v>2.4713290520012654</v>
      </c>
      <c r="P11" s="48">
        <f t="shared" si="3"/>
        <v>2.6675866075967751</v>
      </c>
    </row>
    <row r="12" spans="1:16">
      <c r="A12" s="2" t="s">
        <v>33</v>
      </c>
      <c r="B12" s="3">
        <v>458235</v>
      </c>
      <c r="C12" s="3">
        <v>8043</v>
      </c>
      <c r="D12" s="3">
        <v>11037</v>
      </c>
      <c r="E12" s="3">
        <v>20283</v>
      </c>
      <c r="F12" s="3">
        <v>22201</v>
      </c>
      <c r="G12" s="78"/>
      <c r="H12" s="47" t="s">
        <v>536</v>
      </c>
      <c r="I12" s="39">
        <v>6573750</v>
      </c>
      <c r="J12" s="50">
        <f t="shared" si="0"/>
        <v>200274.00099999999</v>
      </c>
      <c r="K12" s="39">
        <v>227394</v>
      </c>
      <c r="L12" s="39">
        <v>269428</v>
      </c>
      <c r="M12" s="48">
        <f t="shared" si="4"/>
        <v>6.970678836280662</v>
      </c>
      <c r="N12" s="48">
        <f t="shared" si="1"/>
        <v>4.0159980625742833</v>
      </c>
      <c r="O12" s="48">
        <f t="shared" si="2"/>
        <v>4.8536900709781259</v>
      </c>
      <c r="P12" s="48">
        <f t="shared" si="3"/>
        <v>7.5281707914544889</v>
      </c>
    </row>
    <row r="13" spans="1:16">
      <c r="A13" s="2" t="s">
        <v>31</v>
      </c>
      <c r="B13" s="3">
        <v>524917</v>
      </c>
      <c r="C13" s="3">
        <v>9956</v>
      </c>
      <c r="D13" s="3">
        <v>11649</v>
      </c>
      <c r="E13" s="3">
        <v>22307</v>
      </c>
      <c r="F13" s="3">
        <v>21685</v>
      </c>
      <c r="G13" s="78"/>
      <c r="H13" s="46" t="s">
        <v>537</v>
      </c>
      <c r="I13" s="38">
        <v>22322090</v>
      </c>
      <c r="J13" s="50">
        <f t="shared" si="0"/>
        <v>554566.96499999997</v>
      </c>
      <c r="K13" s="38">
        <v>608482</v>
      </c>
      <c r="L13" s="38">
        <v>626360</v>
      </c>
      <c r="M13" s="48">
        <f t="shared" si="4"/>
        <v>2.3515584786191615</v>
      </c>
      <c r="N13" s="48">
        <f t="shared" si="1"/>
        <v>1.7952746247696165</v>
      </c>
      <c r="O13" s="48">
        <f t="shared" si="2"/>
        <v>1.9144362528390322</v>
      </c>
      <c r="P13" s="48">
        <f t="shared" si="3"/>
        <v>3.5613704578836454</v>
      </c>
    </row>
    <row r="14" spans="1:16">
      <c r="A14" s="2" t="s">
        <v>11</v>
      </c>
      <c r="B14" s="3">
        <v>366468</v>
      </c>
      <c r="C14" s="3">
        <v>10520</v>
      </c>
      <c r="D14" s="3">
        <v>13870</v>
      </c>
      <c r="E14" s="3">
        <v>38639</v>
      </c>
      <c r="F14" s="3">
        <v>85417</v>
      </c>
      <c r="G14" s="78"/>
      <c r="H14" s="47" t="s">
        <v>538</v>
      </c>
      <c r="I14" s="39">
        <v>9759969</v>
      </c>
      <c r="J14" s="50">
        <f t="shared" si="0"/>
        <v>262546.35700000002</v>
      </c>
      <c r="K14" s="39">
        <v>284481</v>
      </c>
      <c r="L14" s="39">
        <v>185484</v>
      </c>
      <c r="M14" s="48">
        <f t="shared" si="4"/>
        <v>3.7548070080960296</v>
      </c>
      <c r="N14" s="48">
        <f t="shared" si="1"/>
        <v>4.0069114346918928</v>
      </c>
      <c r="O14" s="48">
        <f t="shared" si="2"/>
        <v>4.8755452912496793</v>
      </c>
      <c r="P14" s="48">
        <f t="shared" si="3"/>
        <v>20.831446378124259</v>
      </c>
    </row>
    <row r="15" spans="1:16">
      <c r="A15" s="2" t="s">
        <v>18</v>
      </c>
      <c r="B15" s="3">
        <v>1259268</v>
      </c>
      <c r="C15" s="3">
        <v>19687</v>
      </c>
      <c r="D15" s="3">
        <v>22412</v>
      </c>
      <c r="E15" s="3">
        <v>54727</v>
      </c>
      <c r="F15" s="3">
        <v>68179</v>
      </c>
      <c r="G15" s="78"/>
      <c r="H15" s="46" t="s">
        <v>539</v>
      </c>
      <c r="I15" s="38">
        <v>13894984</v>
      </c>
      <c r="J15" s="50">
        <f t="shared" si="0"/>
        <v>533957.13</v>
      </c>
      <c r="K15" s="38">
        <v>713858</v>
      </c>
      <c r="L15" s="38">
        <v>525372</v>
      </c>
      <c r="M15" s="48">
        <f t="shared" si="4"/>
        <v>9.0627524292219395</v>
      </c>
      <c r="N15" s="48">
        <f t="shared" si="1"/>
        <v>3.6870001155336194</v>
      </c>
      <c r="O15" s="48">
        <f t="shared" si="2"/>
        <v>3.1395599685091433</v>
      </c>
      <c r="P15" s="48">
        <f t="shared" si="3"/>
        <v>10.416809422656707</v>
      </c>
    </row>
    <row r="16" spans="1:16">
      <c r="A16" s="2" t="s">
        <v>8</v>
      </c>
      <c r="B16" s="3">
        <v>649019</v>
      </c>
      <c r="C16" s="3">
        <v>12898</v>
      </c>
      <c r="D16" s="3">
        <v>19631</v>
      </c>
      <c r="E16" s="3">
        <v>34460</v>
      </c>
      <c r="F16" s="3">
        <v>59443</v>
      </c>
      <c r="G16" s="78"/>
      <c r="H16" s="47" t="s">
        <v>540</v>
      </c>
      <c r="I16" s="39">
        <v>6924625</v>
      </c>
      <c r="J16" s="50">
        <f t="shared" si="0"/>
        <v>133770.533</v>
      </c>
      <c r="K16" s="39">
        <v>169065</v>
      </c>
      <c r="L16" s="39">
        <v>139295</v>
      </c>
      <c r="M16" s="48">
        <f t="shared" si="4"/>
        <v>9.3726230662310233</v>
      </c>
      <c r="N16" s="48">
        <f t="shared" si="1"/>
        <v>9.6418842855324502</v>
      </c>
      <c r="O16" s="48">
        <f t="shared" si="2"/>
        <v>11.611510365835626</v>
      </c>
      <c r="P16" s="48">
        <f t="shared" si="3"/>
        <v>24.738863562941958</v>
      </c>
    </row>
    <row r="17" spans="1:16">
      <c r="A17" s="2" t="s">
        <v>13</v>
      </c>
      <c r="B17" s="3">
        <v>916725</v>
      </c>
      <c r="C17" s="3">
        <v>18954</v>
      </c>
      <c r="D17" s="3">
        <v>22294</v>
      </c>
      <c r="E17" s="3">
        <v>43193</v>
      </c>
      <c r="F17" s="3">
        <v>58869</v>
      </c>
      <c r="G17" s="78"/>
      <c r="H17" s="46" t="s">
        <v>541</v>
      </c>
      <c r="I17" s="38">
        <v>10540821</v>
      </c>
      <c r="J17" s="50">
        <f t="shared" si="0"/>
        <v>333974.913</v>
      </c>
      <c r="K17" s="38">
        <v>278613</v>
      </c>
      <c r="L17" s="38">
        <v>199658</v>
      </c>
      <c r="M17" s="48">
        <f t="shared" si="4"/>
        <v>8.6969032108599507</v>
      </c>
      <c r="N17" s="48">
        <f t="shared" si="1"/>
        <v>5.675276573842539</v>
      </c>
      <c r="O17" s="48">
        <f t="shared" si="2"/>
        <v>8.0017802471528601</v>
      </c>
      <c r="P17" s="48">
        <f t="shared" si="3"/>
        <v>21.633493273497681</v>
      </c>
    </row>
    <row r="18" spans="1:16">
      <c r="A18" s="2" t="s">
        <v>6</v>
      </c>
      <c r="B18" s="3">
        <v>1167885</v>
      </c>
      <c r="C18" s="3">
        <v>20241</v>
      </c>
      <c r="D18" s="3">
        <v>21912</v>
      </c>
      <c r="E18" s="3">
        <v>43003</v>
      </c>
      <c r="F18" s="3">
        <v>91803</v>
      </c>
      <c r="G18" s="78"/>
      <c r="H18" s="47" t="s">
        <v>542</v>
      </c>
      <c r="I18" s="39">
        <v>12319914</v>
      </c>
      <c r="J18" s="50">
        <f t="shared" si="0"/>
        <v>343735.65299999999</v>
      </c>
      <c r="K18" s="39">
        <v>381241</v>
      </c>
      <c r="L18" s="39">
        <v>244077</v>
      </c>
      <c r="M18" s="48">
        <f t="shared" si="4"/>
        <v>9.4796522118579727</v>
      </c>
      <c r="N18" s="48">
        <f t="shared" si="1"/>
        <v>5.8885366773402472</v>
      </c>
      <c r="O18" s="48">
        <f t="shared" si="2"/>
        <v>5.7475455158285707</v>
      </c>
      <c r="P18" s="48">
        <f t="shared" si="3"/>
        <v>17.618620353413061</v>
      </c>
    </row>
    <row r="19" spans="1:16">
      <c r="A19" s="2" t="s">
        <v>5</v>
      </c>
      <c r="B19" s="3">
        <v>713751</v>
      </c>
      <c r="C19" s="3">
        <v>17427</v>
      </c>
      <c r="D19" s="3">
        <v>22252</v>
      </c>
      <c r="E19" s="3">
        <v>48423</v>
      </c>
      <c r="F19" s="3">
        <v>83521</v>
      </c>
      <c r="G19" s="78"/>
      <c r="H19" s="46" t="s">
        <v>543</v>
      </c>
      <c r="I19" s="38">
        <v>12908945</v>
      </c>
      <c r="J19" s="50">
        <f t="shared" si="0"/>
        <v>323755.98800000001</v>
      </c>
      <c r="K19" s="38">
        <v>397434</v>
      </c>
      <c r="L19" s="38">
        <v>341281</v>
      </c>
      <c r="M19" s="48">
        <f t="shared" si="4"/>
        <v>5.5291195368792723</v>
      </c>
      <c r="N19" s="48">
        <f t="shared" si="1"/>
        <v>5.3827575847029578</v>
      </c>
      <c r="O19" s="48">
        <f t="shared" si="2"/>
        <v>5.5989170528943175</v>
      </c>
      <c r="P19" s="48">
        <f t="shared" si="3"/>
        <v>14.188601182017166</v>
      </c>
    </row>
    <row r="20" spans="1:16">
      <c r="A20" s="2" t="s">
        <v>26</v>
      </c>
      <c r="B20" s="3">
        <v>516829</v>
      </c>
      <c r="C20" s="3">
        <v>9266</v>
      </c>
      <c r="D20" s="3">
        <v>10498</v>
      </c>
      <c r="E20" s="3">
        <v>19162</v>
      </c>
      <c r="F20" s="3">
        <v>21076</v>
      </c>
      <c r="G20" s="78"/>
      <c r="H20" s="47" t="s">
        <v>544</v>
      </c>
      <c r="I20" s="39">
        <v>3077781</v>
      </c>
      <c r="J20" s="50">
        <f t="shared" si="0"/>
        <v>85974.224000000002</v>
      </c>
      <c r="K20" s="39">
        <v>109217</v>
      </c>
      <c r="L20" s="39">
        <v>107087</v>
      </c>
      <c r="M20" s="48">
        <f t="shared" si="4"/>
        <v>16.792260397994529</v>
      </c>
      <c r="N20" s="48">
        <f t="shared" si="1"/>
        <v>10.777648891602674</v>
      </c>
      <c r="O20" s="48">
        <f t="shared" si="2"/>
        <v>9.6120567310949756</v>
      </c>
      <c r="P20" s="48">
        <f t="shared" si="3"/>
        <v>17.893862000056028</v>
      </c>
    </row>
    <row r="21" spans="1:16">
      <c r="A21" s="2" t="s">
        <v>16</v>
      </c>
      <c r="B21" s="3">
        <v>642964</v>
      </c>
      <c r="C21" s="3">
        <v>14002</v>
      </c>
      <c r="D21" s="3">
        <v>14896</v>
      </c>
      <c r="E21" s="3">
        <v>67333</v>
      </c>
      <c r="F21" s="3">
        <v>108684</v>
      </c>
      <c r="G21" s="78"/>
      <c r="H21" s="46" t="s">
        <v>545</v>
      </c>
      <c r="I21" s="38">
        <v>7787433</v>
      </c>
      <c r="J21" s="50">
        <f t="shared" si="0"/>
        <v>257533.78</v>
      </c>
      <c r="K21" s="38">
        <v>303891</v>
      </c>
      <c r="L21" s="38">
        <v>291824</v>
      </c>
      <c r="M21" s="48">
        <f t="shared" si="4"/>
        <v>8.2564305850207624</v>
      </c>
      <c r="N21" s="48">
        <f t="shared" si="1"/>
        <v>5.4369566586565847</v>
      </c>
      <c r="O21" s="48">
        <f t="shared" si="2"/>
        <v>4.9017575380646345</v>
      </c>
      <c r="P21" s="48">
        <f t="shared" si="3"/>
        <v>23.073153681671144</v>
      </c>
    </row>
    <row r="22" spans="1:16">
      <c r="A22" s="2" t="s">
        <v>10</v>
      </c>
      <c r="B22" s="3">
        <v>861580</v>
      </c>
      <c r="C22" s="3">
        <v>23488</v>
      </c>
      <c r="D22" s="3">
        <v>32501</v>
      </c>
      <c r="E22" s="3">
        <v>56772</v>
      </c>
      <c r="F22" s="3">
        <v>71530</v>
      </c>
      <c r="G22" s="78"/>
      <c r="H22" s="47" t="s">
        <v>546</v>
      </c>
      <c r="I22" s="39">
        <v>9075056</v>
      </c>
      <c r="J22" s="50">
        <f t="shared" si="0"/>
        <v>284616.19400000002</v>
      </c>
      <c r="K22" s="39">
        <v>280279</v>
      </c>
      <c r="L22" s="39">
        <v>167993</v>
      </c>
      <c r="M22" s="48">
        <f t="shared" si="4"/>
        <v>9.4939359051889056</v>
      </c>
      <c r="N22" s="48">
        <f t="shared" si="1"/>
        <v>8.2525170721663148</v>
      </c>
      <c r="O22" s="48">
        <f t="shared" si="2"/>
        <v>11.595945468622338</v>
      </c>
      <c r="P22" s="48">
        <f t="shared" si="3"/>
        <v>33.79426523724203</v>
      </c>
    </row>
    <row r="23" spans="1:16">
      <c r="A23" s="2" t="s">
        <v>36</v>
      </c>
      <c r="B23" s="3">
        <v>110753</v>
      </c>
      <c r="C23" s="3">
        <v>1926</v>
      </c>
      <c r="D23" s="3">
        <v>2058</v>
      </c>
      <c r="E23" s="3">
        <v>2991</v>
      </c>
      <c r="F23" s="3">
        <v>2950</v>
      </c>
      <c r="G23" s="78"/>
      <c r="H23" s="46" t="s">
        <v>547</v>
      </c>
      <c r="I23" s="38">
        <v>3092720</v>
      </c>
      <c r="J23" s="50">
        <f t="shared" si="0"/>
        <v>128098.806</v>
      </c>
      <c r="K23" s="38">
        <v>135459</v>
      </c>
      <c r="L23" s="38">
        <v>128637</v>
      </c>
      <c r="M23" s="48">
        <f t="shared" si="4"/>
        <v>3.5810871983238055</v>
      </c>
      <c r="N23" s="48">
        <f t="shared" si="1"/>
        <v>1.50352689470033</v>
      </c>
      <c r="O23" s="48">
        <f t="shared" si="2"/>
        <v>1.5192788961973733</v>
      </c>
      <c r="P23" s="48">
        <f t="shared" si="3"/>
        <v>2.3251475081042003</v>
      </c>
    </row>
    <row r="24" spans="1:16">
      <c r="A24" s="2" t="s">
        <v>23</v>
      </c>
      <c r="B24" s="3">
        <v>1898801</v>
      </c>
      <c r="C24" s="3">
        <v>33652</v>
      </c>
      <c r="D24" s="3">
        <v>44504</v>
      </c>
      <c r="E24" s="3">
        <v>71945</v>
      </c>
      <c r="F24" s="3">
        <v>115441</v>
      </c>
      <c r="G24" s="78"/>
      <c r="H24" s="47" t="s">
        <v>548</v>
      </c>
      <c r="I24" s="39">
        <v>10106838</v>
      </c>
      <c r="J24" s="50">
        <f t="shared" si="0"/>
        <v>365919.24099999998</v>
      </c>
      <c r="K24" s="39">
        <v>441901</v>
      </c>
      <c r="L24" s="39">
        <v>385212</v>
      </c>
      <c r="M24" s="48">
        <f t="shared" si="4"/>
        <v>18.787290347386591</v>
      </c>
      <c r="N24" s="48">
        <f t="shared" si="1"/>
        <v>9.1965647687818652</v>
      </c>
      <c r="O24" s="48">
        <f t="shared" si="2"/>
        <v>10.071034009880041</v>
      </c>
      <c r="P24" s="48">
        <f t="shared" si="3"/>
        <v>18.676728658504928</v>
      </c>
    </row>
    <row r="25" spans="1:16">
      <c r="A25" s="2" t="s">
        <v>37</v>
      </c>
      <c r="B25" s="3">
        <v>134966</v>
      </c>
      <c r="C25" s="3">
        <v>3571</v>
      </c>
      <c r="D25" s="3">
        <v>4744</v>
      </c>
      <c r="E25" s="3">
        <v>7179</v>
      </c>
      <c r="F25" s="3">
        <v>6953</v>
      </c>
      <c r="G25" s="78"/>
      <c r="H25" s="46" t="s">
        <v>549</v>
      </c>
      <c r="I25" s="38">
        <v>8680940</v>
      </c>
      <c r="J25" s="50">
        <f t="shared" si="0"/>
        <v>130312.402</v>
      </c>
      <c r="K25" s="38">
        <v>172799</v>
      </c>
      <c r="L25" s="38">
        <v>229541</v>
      </c>
      <c r="M25" s="48">
        <f t="shared" si="4"/>
        <v>1.5547394636986316</v>
      </c>
      <c r="N25" s="48">
        <f t="shared" si="1"/>
        <v>2.7403377922540328</v>
      </c>
      <c r="O25" s="48">
        <f t="shared" si="2"/>
        <v>2.7453862580223265</v>
      </c>
      <c r="P25" s="48">
        <f t="shared" si="3"/>
        <v>3.1275458414836566</v>
      </c>
    </row>
    <row r="26" spans="1:16">
      <c r="A26" s="2" t="s">
        <v>25</v>
      </c>
      <c r="B26" s="3">
        <v>795203</v>
      </c>
      <c r="C26" s="3">
        <v>10283</v>
      </c>
      <c r="D26" s="3">
        <v>11846</v>
      </c>
      <c r="E26" s="3">
        <v>20825</v>
      </c>
      <c r="F26" s="3">
        <v>23060</v>
      </c>
      <c r="G26" s="78"/>
      <c r="H26" s="47" t="s">
        <v>550</v>
      </c>
      <c r="I26" s="39">
        <v>8221891</v>
      </c>
      <c r="J26" s="50">
        <f t="shared" si="0"/>
        <v>141775.51199999999</v>
      </c>
      <c r="K26" s="39">
        <v>211049</v>
      </c>
      <c r="L26" s="39">
        <v>233852</v>
      </c>
      <c r="M26" s="48">
        <f t="shared" si="4"/>
        <v>9.6717774536295842</v>
      </c>
      <c r="N26" s="48">
        <f t="shared" si="1"/>
        <v>7.2530155983495934</v>
      </c>
      <c r="O26" s="48">
        <f t="shared" si="2"/>
        <v>5.6129145364346673</v>
      </c>
      <c r="P26" s="48">
        <f t="shared" si="3"/>
        <v>8.9052050014539113</v>
      </c>
    </row>
    <row r="27" spans="1:16">
      <c r="A27" s="2" t="s">
        <v>14</v>
      </c>
      <c r="B27" s="3">
        <v>293783</v>
      </c>
      <c r="C27" s="3">
        <v>9441</v>
      </c>
      <c r="D27" s="3">
        <v>14028</v>
      </c>
      <c r="E27" s="3">
        <v>24924</v>
      </c>
      <c r="F27" s="3">
        <v>34620</v>
      </c>
      <c r="G27" s="78"/>
      <c r="H27" s="46" t="s">
        <v>551</v>
      </c>
      <c r="I27" s="38">
        <v>4645104</v>
      </c>
      <c r="J27" s="50">
        <f t="shared" si="0"/>
        <v>100633.15300000001</v>
      </c>
      <c r="K27" s="38">
        <v>99312</v>
      </c>
      <c r="L27" s="38">
        <v>85204</v>
      </c>
      <c r="M27" s="48">
        <f t="shared" si="4"/>
        <v>6.3245731419576403</v>
      </c>
      <c r="N27" s="48">
        <f t="shared" si="1"/>
        <v>9.3816001174086221</v>
      </c>
      <c r="O27" s="48">
        <f t="shared" si="2"/>
        <v>14.125181246979219</v>
      </c>
      <c r="P27" s="48">
        <f t="shared" si="3"/>
        <v>29.252147786488898</v>
      </c>
    </row>
    <row r="28" spans="1:16">
      <c r="A28" s="2" t="s">
        <v>29</v>
      </c>
      <c r="B28" s="3">
        <v>609088</v>
      </c>
      <c r="C28" s="3">
        <v>8567</v>
      </c>
      <c r="D28" s="3">
        <v>7836</v>
      </c>
      <c r="E28" s="3">
        <v>8783</v>
      </c>
      <c r="F28" s="3">
        <v>10513</v>
      </c>
      <c r="G28" s="78"/>
      <c r="H28" s="47" t="s">
        <v>552</v>
      </c>
      <c r="I28" s="39">
        <v>7005360</v>
      </c>
      <c r="J28" s="50">
        <f t="shared" si="0"/>
        <v>185788.193</v>
      </c>
      <c r="K28" s="39">
        <v>199102</v>
      </c>
      <c r="L28" s="39">
        <v>241771</v>
      </c>
      <c r="M28" s="48">
        <f t="shared" si="4"/>
        <v>8.6945995637626048</v>
      </c>
      <c r="N28" s="48">
        <f t="shared" si="1"/>
        <v>4.6111649301632429</v>
      </c>
      <c r="O28" s="48">
        <f t="shared" si="2"/>
        <v>3.9356711635242236</v>
      </c>
      <c r="P28" s="48">
        <f t="shared" si="3"/>
        <v>3.6327764702962719</v>
      </c>
    </row>
    <row r="29" spans="1:16">
      <c r="A29" s="2" t="s">
        <v>12</v>
      </c>
      <c r="B29" s="3">
        <v>915858</v>
      </c>
      <c r="C29" s="3">
        <v>21622</v>
      </c>
      <c r="D29" s="3">
        <v>43436</v>
      </c>
      <c r="E29" s="3">
        <v>120135</v>
      </c>
      <c r="F29" s="3">
        <v>173796</v>
      </c>
      <c r="G29" s="78"/>
      <c r="H29" s="46" t="s">
        <v>553</v>
      </c>
      <c r="I29" s="38">
        <v>12863034</v>
      </c>
      <c r="J29" s="50">
        <f t="shared" si="0"/>
        <v>433434.90899999999</v>
      </c>
      <c r="K29" s="38">
        <v>478616</v>
      </c>
      <c r="L29" s="38">
        <v>320965</v>
      </c>
      <c r="M29" s="48">
        <f t="shared" si="4"/>
        <v>7.1200775804526373</v>
      </c>
      <c r="N29" s="48">
        <f t="shared" si="1"/>
        <v>4.988522971046617</v>
      </c>
      <c r="O29" s="48">
        <f t="shared" si="2"/>
        <v>9.075333879352133</v>
      </c>
      <c r="P29" s="48">
        <f t="shared" si="3"/>
        <v>37.429314722789087</v>
      </c>
    </row>
    <row r="30" spans="1:16">
      <c r="A30" s="2" t="s">
        <v>35</v>
      </c>
      <c r="B30" s="3">
        <v>1114699</v>
      </c>
      <c r="C30" s="3">
        <v>18986</v>
      </c>
      <c r="D30" s="3">
        <v>22796</v>
      </c>
      <c r="E30" s="3">
        <v>46865</v>
      </c>
      <c r="F30" s="3">
        <v>45660</v>
      </c>
      <c r="G30" s="78"/>
      <c r="H30" s="47" t="s">
        <v>554</v>
      </c>
      <c r="I30" s="39">
        <v>7735971</v>
      </c>
      <c r="J30" s="50">
        <f t="shared" si="0"/>
        <v>215356.57399999999</v>
      </c>
      <c r="K30" s="39">
        <v>278829</v>
      </c>
      <c r="L30" s="39">
        <v>330884</v>
      </c>
      <c r="M30" s="48">
        <f t="shared" si="4"/>
        <v>14.409296518820971</v>
      </c>
      <c r="N30" s="48">
        <f t="shared" si="1"/>
        <v>8.8160763553008596</v>
      </c>
      <c r="O30" s="48">
        <f t="shared" si="2"/>
        <v>8.1756201829795323</v>
      </c>
      <c r="P30" s="48">
        <f t="shared" si="3"/>
        <v>14.163573941320825</v>
      </c>
    </row>
    <row r="31" spans="1:16">
      <c r="A31" s="2" t="s">
        <v>28</v>
      </c>
      <c r="B31" s="3">
        <v>631922</v>
      </c>
      <c r="C31" s="3">
        <v>13521</v>
      </c>
      <c r="D31" s="3">
        <v>14801</v>
      </c>
      <c r="E31" s="3">
        <v>12124</v>
      </c>
      <c r="F31" s="3">
        <v>13977</v>
      </c>
      <c r="G31" s="78"/>
      <c r="H31" s="46" t="s">
        <v>555</v>
      </c>
      <c r="I31" s="38">
        <v>7648508</v>
      </c>
      <c r="J31" s="50">
        <f t="shared" si="0"/>
        <v>147463.56200000001</v>
      </c>
      <c r="K31" s="38">
        <v>189129</v>
      </c>
      <c r="L31" s="38">
        <v>178356</v>
      </c>
      <c r="M31" s="48">
        <f t="shared" si="4"/>
        <v>8.2620296664395205</v>
      </c>
      <c r="N31" s="48">
        <f t="shared" si="1"/>
        <v>9.1690447569685052</v>
      </c>
      <c r="O31" s="48">
        <f t="shared" si="2"/>
        <v>7.8258754606644141</v>
      </c>
      <c r="P31" s="48">
        <f t="shared" si="3"/>
        <v>6.797640673708762</v>
      </c>
    </row>
    <row r="32" spans="1:16">
      <c r="A32" s="2" t="s">
        <v>21</v>
      </c>
      <c r="B32" s="3">
        <v>374470</v>
      </c>
      <c r="C32" s="3">
        <v>3506</v>
      </c>
      <c r="D32" s="3">
        <v>4546</v>
      </c>
      <c r="E32" s="3">
        <v>4416</v>
      </c>
      <c r="F32" s="3">
        <v>4442</v>
      </c>
      <c r="G32" s="78"/>
      <c r="H32" s="47" t="s">
        <v>556</v>
      </c>
      <c r="I32" s="39">
        <v>5512243</v>
      </c>
      <c r="J32" s="50">
        <f t="shared" si="0"/>
        <v>129665.067</v>
      </c>
      <c r="K32" s="39">
        <v>148882</v>
      </c>
      <c r="L32" s="39">
        <v>139290</v>
      </c>
      <c r="M32" s="48">
        <f t="shared" si="4"/>
        <v>6.79342329429236</v>
      </c>
      <c r="N32" s="48">
        <f t="shared" si="1"/>
        <v>2.7038893983681822</v>
      </c>
      <c r="O32" s="48">
        <f t="shared" si="2"/>
        <v>3.0534248599562068</v>
      </c>
      <c r="P32" s="48">
        <f t="shared" si="3"/>
        <v>3.1703639888003448</v>
      </c>
    </row>
    <row r="33" spans="1:16">
      <c r="A33" s="2" t="s">
        <v>7</v>
      </c>
      <c r="B33" s="3">
        <v>482572</v>
      </c>
      <c r="C33" s="3">
        <v>6790</v>
      </c>
      <c r="D33" s="3">
        <v>11178</v>
      </c>
      <c r="E33" s="3">
        <v>28627</v>
      </c>
      <c r="F33" s="3">
        <v>61428</v>
      </c>
      <c r="G33" s="78"/>
      <c r="H33" s="46" t="s">
        <v>557</v>
      </c>
      <c r="I33" s="38">
        <v>6082686</v>
      </c>
      <c r="J33" s="50">
        <f t="shared" si="0"/>
        <v>150255.18</v>
      </c>
      <c r="K33" s="38">
        <v>160093</v>
      </c>
      <c r="L33" s="38">
        <v>106561</v>
      </c>
      <c r="M33" s="48">
        <f t="shared" si="4"/>
        <v>7.9335346259859536</v>
      </c>
      <c r="N33" s="48">
        <f t="shared" si="1"/>
        <v>4.5189789796265263</v>
      </c>
      <c r="O33" s="48">
        <f t="shared" si="2"/>
        <v>6.9821916011318415</v>
      </c>
      <c r="P33" s="48">
        <f t="shared" si="3"/>
        <v>26.864425071086046</v>
      </c>
    </row>
    <row r="34" spans="1:16">
      <c r="A34" s="2" t="s">
        <v>22</v>
      </c>
      <c r="B34" s="3">
        <v>1057989</v>
      </c>
      <c r="C34" s="3">
        <v>7937</v>
      </c>
      <c r="D34" s="3">
        <v>10912</v>
      </c>
      <c r="E34" s="3">
        <v>13142</v>
      </c>
      <c r="F34" s="3">
        <v>21279</v>
      </c>
      <c r="G34" s="78"/>
      <c r="H34" s="47" t="s">
        <v>558</v>
      </c>
      <c r="I34" s="39">
        <v>12720209</v>
      </c>
      <c r="J34" s="50">
        <f t="shared" si="0"/>
        <v>411216.33799999999</v>
      </c>
      <c r="K34" s="39">
        <v>439733</v>
      </c>
      <c r="L34" s="39">
        <v>532902</v>
      </c>
      <c r="M34" s="48">
        <f t="shared" si="4"/>
        <v>8.3173869234381286</v>
      </c>
      <c r="N34" s="48">
        <f t="shared" si="1"/>
        <v>1.9301275913798932</v>
      </c>
      <c r="O34" s="48">
        <f t="shared" si="2"/>
        <v>2.4815058228515938</v>
      </c>
      <c r="P34" s="48">
        <f t="shared" si="3"/>
        <v>2.4661194741246986</v>
      </c>
    </row>
    <row r="35" spans="1:16">
      <c r="A35" s="2" t="s">
        <v>20</v>
      </c>
      <c r="B35" s="3">
        <v>722290</v>
      </c>
      <c r="C35" s="3">
        <v>9037</v>
      </c>
      <c r="D35" s="3">
        <v>8749</v>
      </c>
      <c r="E35" s="3">
        <v>10649</v>
      </c>
      <c r="F35" s="3">
        <v>10616</v>
      </c>
      <c r="G35" s="78"/>
      <c r="H35" s="46" t="s">
        <v>559</v>
      </c>
      <c r="I35" s="38">
        <v>10289121</v>
      </c>
      <c r="J35" s="50">
        <f t="shared" si="0"/>
        <v>219383.42499999999</v>
      </c>
      <c r="K35" s="38">
        <v>272550</v>
      </c>
      <c r="L35" s="38">
        <v>247909</v>
      </c>
      <c r="M35" s="48">
        <f t="shared" si="4"/>
        <v>7.0199388266500113</v>
      </c>
      <c r="N35" s="48">
        <f t="shared" si="1"/>
        <v>4.1192720006080679</v>
      </c>
      <c r="O35" s="48">
        <f t="shared" si="2"/>
        <v>3.2100532012474772</v>
      </c>
      <c r="P35" s="48">
        <f t="shared" si="3"/>
        <v>4.2955277944729717</v>
      </c>
    </row>
    <row r="36" spans="1:16">
      <c r="A36" s="2" t="s">
        <v>3</v>
      </c>
      <c r="B36" s="3">
        <v>1054432</v>
      </c>
      <c r="C36" s="3">
        <v>21958</v>
      </c>
      <c r="D36" s="3">
        <v>41014</v>
      </c>
      <c r="E36" s="3">
        <v>70731</v>
      </c>
      <c r="F36" s="3">
        <v>90544</v>
      </c>
      <c r="G36" s="78"/>
      <c r="H36" s="47" t="s">
        <v>560</v>
      </c>
      <c r="I36" s="39">
        <v>9139957</v>
      </c>
      <c r="J36" s="50">
        <f t="shared" si="0"/>
        <v>256519.95600000001</v>
      </c>
      <c r="K36" s="39">
        <v>255708</v>
      </c>
      <c r="L36" s="39">
        <v>213936</v>
      </c>
      <c r="M36" s="48">
        <f t="shared" si="4"/>
        <v>11.536509416838612</v>
      </c>
      <c r="N36" s="48">
        <f t="shared" si="1"/>
        <v>8.5599578069473861</v>
      </c>
      <c r="O36" s="48">
        <f t="shared" si="2"/>
        <v>16.039388677710516</v>
      </c>
      <c r="P36" s="48">
        <f t="shared" si="3"/>
        <v>33.061756787076504</v>
      </c>
    </row>
    <row r="37" spans="1:16">
      <c r="A37" s="2" t="s">
        <v>19</v>
      </c>
      <c r="B37" s="3">
        <v>236228</v>
      </c>
      <c r="C37" s="3">
        <v>4773</v>
      </c>
      <c r="D37" s="3">
        <v>6237</v>
      </c>
      <c r="E37" s="3">
        <v>10643</v>
      </c>
      <c r="F37" s="3">
        <v>18151</v>
      </c>
      <c r="G37" s="78"/>
      <c r="H37" s="46" t="s">
        <v>561</v>
      </c>
      <c r="I37" s="38">
        <v>6358558</v>
      </c>
      <c r="J37" s="50">
        <f t="shared" si="0"/>
        <v>176734.2</v>
      </c>
      <c r="K37" s="38">
        <v>216028</v>
      </c>
      <c r="L37" s="38">
        <v>173178</v>
      </c>
      <c r="M37" s="48">
        <f t="shared" si="4"/>
        <v>3.7151190568679251</v>
      </c>
      <c r="N37" s="48">
        <f t="shared" si="1"/>
        <v>2.7006657455093581</v>
      </c>
      <c r="O37" s="48">
        <f t="shared" si="2"/>
        <v>2.8871257429592458</v>
      </c>
      <c r="P37" s="48">
        <f t="shared" si="3"/>
        <v>6.1456998002055689</v>
      </c>
    </row>
    <row r="38" spans="1:16">
      <c r="A38" s="2" t="s">
        <v>9</v>
      </c>
      <c r="B38" s="3">
        <v>846794</v>
      </c>
      <c r="C38" s="3">
        <v>15979</v>
      </c>
      <c r="D38" s="3">
        <v>21948</v>
      </c>
      <c r="E38" s="3">
        <v>33291</v>
      </c>
      <c r="F38" s="3">
        <v>51446</v>
      </c>
      <c r="G38" s="78"/>
      <c r="H38" s="47" t="s">
        <v>562</v>
      </c>
      <c r="I38" s="39">
        <v>14955130</v>
      </c>
      <c r="J38" s="50">
        <f t="shared" si="0"/>
        <v>313137.212</v>
      </c>
      <c r="K38" s="39">
        <v>325462</v>
      </c>
      <c r="L38" s="39">
        <v>255826</v>
      </c>
      <c r="M38" s="48">
        <f t="shared" si="4"/>
        <v>5.662230953525647</v>
      </c>
      <c r="N38" s="48">
        <f t="shared" si="1"/>
        <v>5.1028748381396465</v>
      </c>
      <c r="O38" s="48">
        <f t="shared" si="2"/>
        <v>6.7436444193177696</v>
      </c>
      <c r="P38" s="48">
        <f t="shared" si="3"/>
        <v>13.013141744779656</v>
      </c>
    </row>
    <row r="39" spans="1:16">
      <c r="A39" s="2" t="s">
        <v>27</v>
      </c>
      <c r="B39" s="3">
        <v>214361</v>
      </c>
      <c r="C39" s="3">
        <v>2745</v>
      </c>
      <c r="D39" s="3">
        <v>2458</v>
      </c>
      <c r="E39" s="3">
        <v>2535</v>
      </c>
      <c r="F39" s="3">
        <v>4486</v>
      </c>
      <c r="G39" s="78"/>
      <c r="H39" s="46" t="s">
        <v>563</v>
      </c>
      <c r="I39" s="38">
        <v>3331030</v>
      </c>
      <c r="J39" s="50">
        <f t="shared" si="0"/>
        <v>79035.100000000006</v>
      </c>
      <c r="K39" s="38">
        <v>101713</v>
      </c>
      <c r="L39" s="38">
        <v>220703</v>
      </c>
      <c r="M39" s="48">
        <f t="shared" si="4"/>
        <v>6.4352767762523913</v>
      </c>
      <c r="N39" s="48">
        <f t="shared" si="1"/>
        <v>3.4731404148283485</v>
      </c>
      <c r="O39" s="48">
        <f t="shared" si="2"/>
        <v>2.4166035806632387</v>
      </c>
      <c r="P39" s="48">
        <f t="shared" si="3"/>
        <v>1.1486024204473886</v>
      </c>
    </row>
    <row r="40" spans="1:16">
      <c r="A40" s="2" t="s">
        <v>34</v>
      </c>
      <c r="B40" s="3">
        <v>366397</v>
      </c>
      <c r="C40" s="3">
        <v>3979</v>
      </c>
      <c r="D40" s="3">
        <v>5388</v>
      </c>
      <c r="E40" s="3">
        <v>10601</v>
      </c>
      <c r="F40" s="3">
        <v>10768</v>
      </c>
      <c r="G40" s="78"/>
      <c r="H40" s="47" t="s">
        <v>564</v>
      </c>
      <c r="I40" s="39">
        <v>5657499</v>
      </c>
      <c r="J40" s="50">
        <f t="shared" si="0"/>
        <v>123426.567</v>
      </c>
      <c r="K40" s="39">
        <v>180349</v>
      </c>
      <c r="L40" s="39">
        <v>201193</v>
      </c>
      <c r="M40" s="48">
        <f t="shared" si="4"/>
        <v>6.4763069335054242</v>
      </c>
      <c r="N40" s="48">
        <f t="shared" si="1"/>
        <v>3.2237792046828946</v>
      </c>
      <c r="O40" s="48">
        <f t="shared" si="2"/>
        <v>2.9875408236253045</v>
      </c>
      <c r="P40" s="48">
        <f t="shared" si="3"/>
        <v>5.2690699974651212</v>
      </c>
    </row>
    <row r="41" spans="1:16">
      <c r="A41" s="2" t="s">
        <v>15</v>
      </c>
      <c r="B41" s="3">
        <v>218030</v>
      </c>
      <c r="C41" s="3">
        <v>3391</v>
      </c>
      <c r="D41" s="3">
        <v>5430</v>
      </c>
      <c r="E41" s="3">
        <v>13984</v>
      </c>
      <c r="F41" s="3">
        <v>21218</v>
      </c>
      <c r="G41" s="78"/>
      <c r="H41" s="46" t="s">
        <v>565</v>
      </c>
      <c r="I41" s="38">
        <v>2484699</v>
      </c>
      <c r="J41" s="50">
        <f t="shared" si="0"/>
        <v>85080.031000000003</v>
      </c>
      <c r="K41" s="38">
        <v>96553</v>
      </c>
      <c r="L41" s="38">
        <v>95703</v>
      </c>
      <c r="M41" s="48">
        <f t="shared" si="4"/>
        <v>8.7749059342801683</v>
      </c>
      <c r="N41" s="48">
        <f t="shared" si="1"/>
        <v>3.9856591025454606</v>
      </c>
      <c r="O41" s="48">
        <f t="shared" si="2"/>
        <v>5.6238542562116143</v>
      </c>
      <c r="P41" s="48">
        <f t="shared" si="3"/>
        <v>14.611872146118721</v>
      </c>
    </row>
    <row r="42" spans="1:16">
      <c r="A42" s="2" t="s">
        <v>4</v>
      </c>
      <c r="B42" s="3">
        <v>655688</v>
      </c>
      <c r="C42" s="3">
        <v>19957</v>
      </c>
      <c r="D42" s="3">
        <v>32534</v>
      </c>
      <c r="E42" s="3">
        <v>68915</v>
      </c>
      <c r="F42" s="3">
        <v>104289</v>
      </c>
      <c r="G42" s="78"/>
      <c r="H42" s="47" t="s">
        <v>566</v>
      </c>
      <c r="I42" s="39">
        <v>9132812</v>
      </c>
      <c r="J42" s="50">
        <f t="shared" si="0"/>
        <v>253920.28099999999</v>
      </c>
      <c r="K42" s="39">
        <v>299315</v>
      </c>
      <c r="L42" s="39">
        <v>255548</v>
      </c>
      <c r="M42" s="48">
        <f t="shared" si="4"/>
        <v>7.1794754999883938</v>
      </c>
      <c r="N42" s="48">
        <f t="shared" si="1"/>
        <v>7.8595533690355364</v>
      </c>
      <c r="O42" s="48">
        <f t="shared" si="2"/>
        <v>10.869485324825016</v>
      </c>
      <c r="P42" s="48">
        <f t="shared" si="3"/>
        <v>26.967536431511892</v>
      </c>
    </row>
    <row r="43" spans="1:16">
      <c r="A43" s="2" t="s">
        <v>17</v>
      </c>
      <c r="B43" s="3">
        <v>1450136</v>
      </c>
      <c r="C43" s="3">
        <v>10626</v>
      </c>
      <c r="D43" s="3">
        <v>14708</v>
      </c>
      <c r="E43" s="3">
        <v>20109</v>
      </c>
      <c r="F43" s="3">
        <v>27974</v>
      </c>
      <c r="G43" s="78"/>
      <c r="H43" s="46" t="s">
        <v>567</v>
      </c>
      <c r="I43" s="38">
        <v>6711720</v>
      </c>
      <c r="J43" s="50">
        <f t="shared" si="0"/>
        <v>248531.701</v>
      </c>
      <c r="K43" s="38">
        <v>371116</v>
      </c>
      <c r="L43" s="38">
        <v>343801</v>
      </c>
      <c r="M43" s="48">
        <f t="shared" si="4"/>
        <v>21.606026473094825</v>
      </c>
      <c r="N43" s="48">
        <f t="shared" si="1"/>
        <v>4.2755109135956859</v>
      </c>
      <c r="O43" s="48">
        <f t="shared" si="2"/>
        <v>3.9631813233598123</v>
      </c>
      <c r="P43" s="48">
        <f t="shared" si="3"/>
        <v>5.8490231267506489</v>
      </c>
    </row>
    <row r="44" spans="1:16">
      <c r="G44" s="78"/>
      <c r="M44" s="44"/>
      <c r="N44" s="44"/>
      <c r="O44" s="44"/>
      <c r="P44" s="44"/>
    </row>
    <row r="45" spans="1:16">
      <c r="G45" s="78"/>
      <c r="M45" s="44"/>
      <c r="N45" s="44"/>
      <c r="O45" s="44"/>
      <c r="P45" s="44"/>
    </row>
    <row r="46" spans="1:16">
      <c r="G46" s="78"/>
      <c r="M46" s="44"/>
      <c r="N46" s="44"/>
      <c r="O46" s="44"/>
      <c r="P46" s="44"/>
    </row>
    <row r="47" spans="1:16">
      <c r="G47" s="78"/>
      <c r="M47" s="44"/>
      <c r="N47" s="44"/>
      <c r="O47" s="44"/>
      <c r="P47" s="44"/>
    </row>
    <row r="48" spans="1:16">
      <c r="G48" s="78"/>
      <c r="M48" s="44"/>
      <c r="N48" s="44"/>
      <c r="O48" s="44"/>
      <c r="P48" s="44"/>
    </row>
    <row r="49" spans="1:16">
      <c r="G49" s="78"/>
      <c r="M49" s="44"/>
      <c r="N49" s="44"/>
      <c r="O49" s="44"/>
      <c r="P49" s="44"/>
    </row>
    <row r="50" spans="1:16">
      <c r="G50" s="78"/>
      <c r="M50" s="44"/>
      <c r="N50" s="44"/>
      <c r="O50" s="44"/>
      <c r="P50" s="44"/>
    </row>
    <row r="51" spans="1:16">
      <c r="G51" s="78"/>
      <c r="M51" s="44"/>
      <c r="N51" s="44"/>
      <c r="O51" s="44"/>
      <c r="P51" s="44"/>
    </row>
    <row r="52" spans="1:16">
      <c r="G52" s="78"/>
      <c r="M52" s="44"/>
      <c r="N52" s="44"/>
      <c r="O52" s="44"/>
      <c r="P52" s="44"/>
    </row>
    <row r="53" spans="1:16">
      <c r="G53" s="78"/>
      <c r="M53" s="44"/>
      <c r="N53" s="44"/>
      <c r="O53" s="44"/>
      <c r="P53" s="44"/>
    </row>
    <row r="54" spans="1:16">
      <c r="G54" s="78"/>
      <c r="J54" s="42">
        <v>8221581967</v>
      </c>
      <c r="M54" s="44"/>
      <c r="N54" s="44"/>
      <c r="O54" s="44"/>
      <c r="P54" s="44"/>
    </row>
    <row r="55" spans="1:16">
      <c r="G55" s="78"/>
      <c r="J55" s="38">
        <v>212404660</v>
      </c>
      <c r="M55" s="44"/>
      <c r="N55" s="44"/>
      <c r="O55" s="44"/>
      <c r="P55" s="44"/>
    </row>
    <row r="56" spans="1:16">
      <c r="G56" s="78"/>
      <c r="J56" s="39">
        <v>187441890</v>
      </c>
      <c r="M56" s="44"/>
      <c r="N56" s="44"/>
      <c r="O56" s="44"/>
      <c r="P56" s="44"/>
    </row>
    <row r="57" spans="1:16">
      <c r="G57" s="78"/>
      <c r="J57" s="38">
        <v>211342269</v>
      </c>
      <c r="M57" s="44"/>
      <c r="N57" s="44"/>
      <c r="O57" s="44"/>
      <c r="P57" s="44"/>
    </row>
    <row r="58" spans="1:16">
      <c r="G58" s="78"/>
      <c r="J58" s="39">
        <v>200274001</v>
      </c>
      <c r="M58" s="44"/>
      <c r="N58" s="44"/>
      <c r="O58" s="44"/>
      <c r="P58" s="44"/>
    </row>
    <row r="59" spans="1:16">
      <c r="G59" s="78"/>
      <c r="J59" s="38">
        <v>554566965</v>
      </c>
      <c r="M59" s="44"/>
      <c r="N59" s="44"/>
      <c r="O59" s="44"/>
      <c r="P59" s="44"/>
    </row>
    <row r="60" spans="1:16">
      <c r="G60" s="78"/>
      <c r="J60" s="39">
        <v>262546357</v>
      </c>
      <c r="M60" s="44"/>
      <c r="N60" s="44"/>
      <c r="O60" s="44"/>
      <c r="P60" s="44"/>
    </row>
    <row r="61" spans="1:16">
      <c r="G61" s="78"/>
      <c r="J61" s="38">
        <v>533957130</v>
      </c>
      <c r="M61" s="44"/>
      <c r="N61" s="44"/>
      <c r="O61" s="44"/>
      <c r="P61" s="44"/>
    </row>
    <row r="62" spans="1:16">
      <c r="G62" s="78"/>
      <c r="J62" s="39">
        <v>133770533</v>
      </c>
      <c r="M62" s="44"/>
      <c r="N62" s="44"/>
      <c r="O62" s="44"/>
      <c r="P62" s="44"/>
    </row>
    <row r="63" spans="1:16">
      <c r="A63" s="2"/>
      <c r="B63" s="3"/>
      <c r="C63" s="3"/>
      <c r="D63" s="3"/>
      <c r="E63" s="3"/>
      <c r="F63" s="3"/>
      <c r="G63" s="78"/>
      <c r="J63" s="38">
        <v>333974913</v>
      </c>
      <c r="M63" s="44"/>
      <c r="N63" s="44"/>
      <c r="O63" s="44"/>
      <c r="P63" s="44"/>
    </row>
    <row r="64" spans="1:16">
      <c r="G64" s="78"/>
      <c r="J64" s="39">
        <v>343735653</v>
      </c>
      <c r="M64" s="44"/>
      <c r="N64" s="44"/>
      <c r="O64" s="44"/>
      <c r="P64" s="44"/>
    </row>
    <row r="65" spans="1:16">
      <c r="G65" s="78"/>
      <c r="J65" s="38">
        <v>323755988</v>
      </c>
      <c r="M65" s="44"/>
      <c r="N65" s="44"/>
      <c r="O65" s="44"/>
      <c r="P65" s="44"/>
    </row>
    <row r="66" spans="1:16">
      <c r="G66" s="78"/>
      <c r="J66" s="39">
        <v>85974224</v>
      </c>
      <c r="M66" s="44"/>
      <c r="N66" s="44"/>
      <c r="O66" s="44"/>
      <c r="P66" s="44"/>
    </row>
    <row r="67" spans="1:16">
      <c r="G67" s="78"/>
      <c r="J67" s="38">
        <v>257533780</v>
      </c>
      <c r="M67" s="44"/>
      <c r="N67" s="44"/>
      <c r="O67" s="44"/>
      <c r="P67" s="44"/>
    </row>
    <row r="68" spans="1:16">
      <c r="G68" s="78"/>
      <c r="J68" s="39">
        <v>284616194</v>
      </c>
      <c r="M68" s="44"/>
      <c r="N68" s="44"/>
      <c r="O68" s="44"/>
      <c r="P68" s="44"/>
    </row>
    <row r="69" spans="1:16">
      <c r="G69" s="78"/>
      <c r="J69" s="38">
        <v>128098806</v>
      </c>
      <c r="M69" s="44"/>
      <c r="N69" s="44"/>
      <c r="O69" s="44"/>
      <c r="P69" s="44"/>
    </row>
    <row r="70" spans="1:16">
      <c r="G70" s="78"/>
      <c r="J70" s="39">
        <v>365919241</v>
      </c>
      <c r="M70" s="44"/>
      <c r="N70" s="44"/>
      <c r="O70" s="44"/>
      <c r="P70" s="44"/>
    </row>
    <row r="71" spans="1:16">
      <c r="G71" s="78"/>
      <c r="J71" s="38">
        <v>130312402</v>
      </c>
      <c r="M71" s="44"/>
      <c r="N71" s="44"/>
      <c r="O71" s="44"/>
      <c r="P71" s="44"/>
    </row>
    <row r="72" spans="1:16">
      <c r="G72" s="78"/>
      <c r="J72" s="39">
        <v>141775512</v>
      </c>
      <c r="M72" s="44"/>
      <c r="N72" s="44"/>
      <c r="O72" s="44"/>
      <c r="P72" s="44"/>
    </row>
    <row r="73" spans="1:16">
      <c r="G73" s="78"/>
      <c r="J73" s="38">
        <v>100633153</v>
      </c>
      <c r="M73" s="44"/>
      <c r="N73" s="44"/>
      <c r="O73" s="44"/>
      <c r="P73" s="44"/>
    </row>
    <row r="74" spans="1:16">
      <c r="G74" s="78"/>
      <c r="J74" s="39">
        <v>185788193</v>
      </c>
      <c r="M74" s="44"/>
      <c r="N74" s="44"/>
      <c r="O74" s="44"/>
      <c r="P74" s="44"/>
    </row>
    <row r="75" spans="1:16">
      <c r="G75" s="78"/>
      <c r="J75" s="38">
        <v>433434909</v>
      </c>
      <c r="M75" s="44"/>
      <c r="N75" s="44"/>
      <c r="O75" s="44"/>
      <c r="P75" s="44"/>
    </row>
    <row r="76" spans="1:16">
      <c r="G76" s="78"/>
      <c r="J76" s="39">
        <v>215356574</v>
      </c>
      <c r="M76" s="44"/>
      <c r="N76" s="44"/>
      <c r="O76" s="44"/>
      <c r="P76" s="44"/>
    </row>
    <row r="77" spans="1:16">
      <c r="A77" s="71"/>
      <c r="B77" s="71"/>
      <c r="C77" s="71"/>
      <c r="D77" s="71"/>
      <c r="E77" s="71"/>
      <c r="F77" s="71"/>
      <c r="G77" s="78"/>
      <c r="H77" s="35"/>
      <c r="I77" s="38"/>
      <c r="J77" s="38">
        <v>147463562</v>
      </c>
      <c r="L77" s="38"/>
      <c r="M77" s="44"/>
      <c r="N77" s="44"/>
      <c r="O77" s="44"/>
      <c r="P77" s="44"/>
    </row>
    <row r="78" spans="1:16">
      <c r="A78" s="65"/>
      <c r="B78" s="65"/>
      <c r="C78" s="65"/>
      <c r="D78" s="65"/>
      <c r="E78" s="65"/>
      <c r="F78" s="65"/>
      <c r="G78" s="78"/>
      <c r="J78" s="39">
        <v>129665067</v>
      </c>
    </row>
    <row r="79" spans="1:16">
      <c r="A79" s="72" t="s">
        <v>38</v>
      </c>
      <c r="B79" s="72"/>
      <c r="C79" s="72"/>
      <c r="D79" s="72"/>
      <c r="E79" s="72"/>
      <c r="F79" s="72"/>
      <c r="G79" s="78"/>
      <c r="J79" s="38">
        <v>150255180</v>
      </c>
    </row>
    <row r="80" spans="1:16">
      <c r="A80" s="65"/>
      <c r="B80" s="65"/>
      <c r="C80" s="65"/>
      <c r="D80" s="65"/>
      <c r="E80" s="65"/>
      <c r="F80" s="65"/>
      <c r="G80" s="78"/>
      <c r="J80" s="39">
        <v>411216338</v>
      </c>
    </row>
    <row r="81" spans="1:10">
      <c r="A81" s="77" t="s">
        <v>39</v>
      </c>
      <c r="B81" s="77"/>
      <c r="C81" s="77"/>
      <c r="D81" s="77"/>
      <c r="E81" s="77"/>
      <c r="F81" s="77"/>
      <c r="G81" s="78"/>
      <c r="J81" s="38">
        <v>219383425</v>
      </c>
    </row>
    <row r="82" spans="1:10">
      <c r="A82" s="65"/>
      <c r="B82" s="65"/>
      <c r="C82" s="65"/>
      <c r="D82" s="65"/>
      <c r="E82" s="65"/>
      <c r="F82" s="65"/>
      <c r="G82" s="78"/>
      <c r="J82" s="39">
        <v>256519956</v>
      </c>
    </row>
    <row r="83" spans="1:10">
      <c r="A83" s="65"/>
      <c r="B83" s="65"/>
      <c r="C83" s="65"/>
      <c r="D83" s="65"/>
      <c r="E83" s="65"/>
      <c r="F83" s="65"/>
      <c r="G83" s="78"/>
      <c r="J83" s="38">
        <v>176734200</v>
      </c>
    </row>
    <row r="84" spans="1:10">
      <c r="A84" s="72" t="s">
        <v>40</v>
      </c>
      <c r="B84" s="72"/>
      <c r="C84" s="72"/>
      <c r="D84" s="72"/>
      <c r="E84" s="72"/>
      <c r="F84" s="72"/>
      <c r="G84" s="78"/>
      <c r="J84" s="39">
        <v>313137212</v>
      </c>
    </row>
    <row r="85" spans="1:10">
      <c r="A85" s="77"/>
      <c r="B85" s="77"/>
      <c r="C85" s="77"/>
      <c r="D85" s="77"/>
      <c r="E85" s="77"/>
      <c r="F85" s="77"/>
      <c r="G85" s="78"/>
      <c r="J85" s="38">
        <v>79035100</v>
      </c>
    </row>
    <row r="86" spans="1:10">
      <c r="J86" s="39">
        <v>123426567</v>
      </c>
    </row>
    <row r="87" spans="1:10">
      <c r="J87" s="38">
        <v>85080031</v>
      </c>
    </row>
    <row r="88" spans="1:10">
      <c r="J88" s="39">
        <v>253920281</v>
      </c>
    </row>
    <row r="89" spans="1:10">
      <c r="J89" s="38">
        <v>248531701</v>
      </c>
    </row>
  </sheetData>
  <mergeCells count="14">
    <mergeCell ref="A85:F85"/>
    <mergeCell ref="G4:G85"/>
    <mergeCell ref="A79:F79"/>
    <mergeCell ref="A80:F80"/>
    <mergeCell ref="A81:F81"/>
    <mergeCell ref="A82:F82"/>
    <mergeCell ref="A83:F83"/>
    <mergeCell ref="A84:F84"/>
    <mergeCell ref="A4:F4"/>
    <mergeCell ref="A5:F5"/>
    <mergeCell ref="A6:A7"/>
    <mergeCell ref="B6:F6"/>
    <mergeCell ref="A77:F77"/>
    <mergeCell ref="A78:F78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Plan1"/>
  <dimension ref="A2:J39"/>
  <sheetViews>
    <sheetView workbookViewId="0">
      <selection activeCell="A2" sqref="A2:E38"/>
    </sheetView>
  </sheetViews>
  <sheetFormatPr defaultRowHeight="15"/>
  <cols>
    <col min="1" max="1" width="28.140625" customWidth="1"/>
    <col min="2" max="2" width="12.42578125" customWidth="1"/>
    <col min="3" max="3" width="14.140625" customWidth="1"/>
    <col min="4" max="4" width="13.28515625" bestFit="1" customWidth="1"/>
    <col min="5" max="5" width="10.85546875" bestFit="1" customWidth="1"/>
    <col min="9" max="9" width="12.42578125" customWidth="1"/>
    <col min="10" max="10" width="12.5703125" customWidth="1"/>
  </cols>
  <sheetData>
    <row r="2" spans="1:10">
      <c r="A2" t="s">
        <v>568</v>
      </c>
      <c r="B2">
        <v>1990</v>
      </c>
      <c r="C2">
        <v>1996</v>
      </c>
      <c r="D2">
        <v>2000</v>
      </c>
      <c r="E2">
        <v>2005</v>
      </c>
      <c r="F2">
        <v>2007</v>
      </c>
    </row>
    <row r="3" spans="1:10">
      <c r="A3" t="s">
        <v>569</v>
      </c>
      <c r="B3" s="42">
        <v>298902046</v>
      </c>
      <c r="C3" s="42">
        <v>8221581967</v>
      </c>
      <c r="D3" s="41">
        <v>9531588</v>
      </c>
      <c r="E3" s="41">
        <v>8764507</v>
      </c>
    </row>
    <row r="4" spans="1:10">
      <c r="A4" s="35" t="s">
        <v>533</v>
      </c>
      <c r="B4" s="38">
        <v>8737302</v>
      </c>
      <c r="C4" s="38">
        <v>212404660</v>
      </c>
      <c r="D4" s="38">
        <v>236849</v>
      </c>
      <c r="E4" s="38">
        <v>259127</v>
      </c>
    </row>
    <row r="5" spans="1:10">
      <c r="A5" s="36" t="s">
        <v>534</v>
      </c>
      <c r="B5" s="39">
        <v>4683506</v>
      </c>
      <c r="C5" s="39">
        <v>187441890</v>
      </c>
      <c r="D5" s="39">
        <v>195207</v>
      </c>
      <c r="E5" s="39">
        <v>211170</v>
      </c>
    </row>
    <row r="6" spans="1:10">
      <c r="A6" s="35" t="s">
        <v>535</v>
      </c>
      <c r="B6" s="38">
        <v>7919841</v>
      </c>
      <c r="C6" s="38">
        <v>211342269</v>
      </c>
      <c r="D6" s="38">
        <v>271878</v>
      </c>
      <c r="E6" s="38">
        <v>275380</v>
      </c>
    </row>
    <row r="7" spans="1:10">
      <c r="A7" s="36" t="s">
        <v>536</v>
      </c>
      <c r="B7" s="39">
        <v>6573750</v>
      </c>
      <c r="C7" s="39">
        <v>200274001</v>
      </c>
      <c r="D7" s="39">
        <v>227394</v>
      </c>
      <c r="E7" s="39">
        <v>269428</v>
      </c>
    </row>
    <row r="8" spans="1:10">
      <c r="A8" s="35" t="s">
        <v>537</v>
      </c>
      <c r="B8" s="38">
        <v>22322090</v>
      </c>
      <c r="C8" s="38">
        <v>554566965</v>
      </c>
      <c r="D8" s="38">
        <v>608482</v>
      </c>
      <c r="E8" s="38">
        <v>626360</v>
      </c>
      <c r="I8" s="38"/>
      <c r="J8" s="38"/>
    </row>
    <row r="9" spans="1:10">
      <c r="A9" s="36" t="s">
        <v>538</v>
      </c>
      <c r="B9" s="39">
        <v>9759969</v>
      </c>
      <c r="C9" s="39">
        <v>262546357</v>
      </c>
      <c r="D9" s="39">
        <v>284481</v>
      </c>
      <c r="E9" s="39">
        <v>185484</v>
      </c>
      <c r="I9" s="40"/>
      <c r="J9" s="40"/>
    </row>
    <row r="10" spans="1:10">
      <c r="A10" s="35" t="s">
        <v>539</v>
      </c>
      <c r="B10" s="38">
        <v>13894984</v>
      </c>
      <c r="C10" s="38">
        <v>533957130</v>
      </c>
      <c r="D10" s="38">
        <v>713858</v>
      </c>
      <c r="E10" s="38">
        <v>525372</v>
      </c>
    </row>
    <row r="11" spans="1:10">
      <c r="A11" s="36" t="s">
        <v>540</v>
      </c>
      <c r="B11" s="39">
        <v>6924625</v>
      </c>
      <c r="C11" s="39">
        <v>133770533</v>
      </c>
      <c r="D11" s="39">
        <v>169065</v>
      </c>
      <c r="E11" s="39">
        <v>139295</v>
      </c>
      <c r="I11" s="43"/>
    </row>
    <row r="12" spans="1:10">
      <c r="A12" s="35" t="s">
        <v>541</v>
      </c>
      <c r="B12" s="38">
        <v>10540821</v>
      </c>
      <c r="C12" s="38">
        <v>333974913</v>
      </c>
      <c r="D12" s="38">
        <v>278613</v>
      </c>
      <c r="E12" s="38">
        <v>199658</v>
      </c>
      <c r="I12" s="38"/>
    </row>
    <row r="13" spans="1:10">
      <c r="A13" s="36" t="s">
        <v>542</v>
      </c>
      <c r="B13" s="39">
        <v>12319914</v>
      </c>
      <c r="C13" s="39">
        <v>343735653</v>
      </c>
      <c r="D13" s="39">
        <v>381241</v>
      </c>
      <c r="E13" s="39">
        <v>244077</v>
      </c>
      <c r="I13" s="40"/>
    </row>
    <row r="14" spans="1:10">
      <c r="A14" s="35" t="s">
        <v>543</v>
      </c>
      <c r="B14" s="38">
        <v>12908945</v>
      </c>
      <c r="C14" s="38">
        <v>323755988</v>
      </c>
      <c r="D14" s="38">
        <v>397434</v>
      </c>
      <c r="E14" s="38">
        <v>341281</v>
      </c>
    </row>
    <row r="15" spans="1:10">
      <c r="A15" s="36" t="s">
        <v>544</v>
      </c>
      <c r="B15" s="39">
        <v>3077781</v>
      </c>
      <c r="C15" s="39">
        <v>85974224</v>
      </c>
      <c r="D15" s="39">
        <v>109217</v>
      </c>
      <c r="E15" s="39">
        <v>107087</v>
      </c>
    </row>
    <row r="16" spans="1:10">
      <c r="A16" s="35" t="s">
        <v>545</v>
      </c>
      <c r="B16" s="38">
        <v>7787433</v>
      </c>
      <c r="C16" s="38">
        <v>257533780</v>
      </c>
      <c r="D16" s="38">
        <v>303891</v>
      </c>
      <c r="E16" s="38">
        <v>291824</v>
      </c>
    </row>
    <row r="17" spans="1:5">
      <c r="A17" s="36" t="s">
        <v>546</v>
      </c>
      <c r="B17" s="39">
        <v>9075056</v>
      </c>
      <c r="C17" s="39">
        <v>284616194</v>
      </c>
      <c r="D17" s="39">
        <v>280279</v>
      </c>
      <c r="E17" s="39">
        <v>167993</v>
      </c>
    </row>
    <row r="18" spans="1:5">
      <c r="A18" s="35" t="s">
        <v>547</v>
      </c>
      <c r="B18" s="38">
        <v>3092720</v>
      </c>
      <c r="C18" s="38">
        <v>128098806</v>
      </c>
      <c r="D18" s="38">
        <v>135459</v>
      </c>
      <c r="E18" s="38">
        <v>128637</v>
      </c>
    </row>
    <row r="19" spans="1:5">
      <c r="A19" s="36" t="s">
        <v>548</v>
      </c>
      <c r="B19" s="39">
        <v>10106838</v>
      </c>
      <c r="C19" s="39">
        <v>365919241</v>
      </c>
      <c r="D19" s="39">
        <v>441901</v>
      </c>
      <c r="E19" s="39">
        <v>385212</v>
      </c>
    </row>
    <row r="20" spans="1:5">
      <c r="A20" s="35" t="s">
        <v>549</v>
      </c>
      <c r="B20" s="38">
        <v>8680940</v>
      </c>
      <c r="C20" s="38">
        <v>130312402</v>
      </c>
      <c r="D20" s="38">
        <v>172799</v>
      </c>
      <c r="E20" s="38">
        <v>229541</v>
      </c>
    </row>
    <row r="21" spans="1:5">
      <c r="A21" s="36" t="s">
        <v>550</v>
      </c>
      <c r="B21" s="39">
        <v>8221891</v>
      </c>
      <c r="C21" s="39">
        <v>141775512</v>
      </c>
      <c r="D21" s="39">
        <v>211049</v>
      </c>
      <c r="E21" s="39">
        <v>233852</v>
      </c>
    </row>
    <row r="22" spans="1:5">
      <c r="A22" s="35" t="s">
        <v>551</v>
      </c>
      <c r="B22" s="38">
        <v>4645104</v>
      </c>
      <c r="C22" s="38">
        <v>100633153</v>
      </c>
      <c r="D22" s="38">
        <v>99312</v>
      </c>
      <c r="E22" s="38">
        <v>85204</v>
      </c>
    </row>
    <row r="23" spans="1:5">
      <c r="A23" s="36" t="s">
        <v>552</v>
      </c>
      <c r="B23" s="39">
        <v>7005360</v>
      </c>
      <c r="C23" s="39">
        <v>185788193</v>
      </c>
      <c r="D23" s="39">
        <v>199102</v>
      </c>
      <c r="E23" s="39">
        <v>241771</v>
      </c>
    </row>
    <row r="24" spans="1:5">
      <c r="A24" s="35" t="s">
        <v>553</v>
      </c>
      <c r="B24" s="38">
        <v>12863034</v>
      </c>
      <c r="C24" s="38">
        <v>433434909</v>
      </c>
      <c r="D24" s="38">
        <v>478616</v>
      </c>
      <c r="E24" s="38">
        <v>320965</v>
      </c>
    </row>
    <row r="25" spans="1:5">
      <c r="A25" s="36" t="s">
        <v>554</v>
      </c>
      <c r="B25" s="39">
        <v>7735971</v>
      </c>
      <c r="C25" s="39">
        <v>215356574</v>
      </c>
      <c r="D25" s="39">
        <v>278829</v>
      </c>
      <c r="E25" s="39">
        <v>330884</v>
      </c>
    </row>
    <row r="26" spans="1:5">
      <c r="A26" s="35" t="s">
        <v>555</v>
      </c>
      <c r="B26" s="38">
        <v>7648508</v>
      </c>
      <c r="C26" s="38">
        <v>147463562</v>
      </c>
      <c r="D26" s="38">
        <v>189129</v>
      </c>
      <c r="E26" s="38">
        <v>178356</v>
      </c>
    </row>
    <row r="27" spans="1:5">
      <c r="A27" s="36" t="s">
        <v>556</v>
      </c>
      <c r="B27" s="39">
        <v>5512243</v>
      </c>
      <c r="C27" s="39">
        <v>129665067</v>
      </c>
      <c r="D27" s="39">
        <v>148882</v>
      </c>
      <c r="E27" s="39">
        <v>139290</v>
      </c>
    </row>
    <row r="28" spans="1:5">
      <c r="A28" s="35" t="s">
        <v>557</v>
      </c>
      <c r="B28" s="38">
        <v>6082686</v>
      </c>
      <c r="C28" s="38">
        <v>150255180</v>
      </c>
      <c r="D28" s="38">
        <v>160093</v>
      </c>
      <c r="E28" s="38">
        <v>106561</v>
      </c>
    </row>
    <row r="29" spans="1:5">
      <c r="A29" s="36" t="s">
        <v>558</v>
      </c>
      <c r="B29" s="39">
        <v>12720209</v>
      </c>
      <c r="C29" s="39">
        <v>411216338</v>
      </c>
      <c r="D29" s="39">
        <v>439733</v>
      </c>
      <c r="E29" s="39">
        <v>532902</v>
      </c>
    </row>
    <row r="30" spans="1:5">
      <c r="A30" s="35" t="s">
        <v>559</v>
      </c>
      <c r="B30" s="38">
        <v>10289121</v>
      </c>
      <c r="C30" s="38">
        <v>219383425</v>
      </c>
      <c r="D30" s="38">
        <v>272550</v>
      </c>
      <c r="E30" s="38">
        <v>247909</v>
      </c>
    </row>
    <row r="31" spans="1:5">
      <c r="A31" s="36" t="s">
        <v>560</v>
      </c>
      <c r="B31" s="39">
        <v>9139957</v>
      </c>
      <c r="C31" s="39">
        <v>256519956</v>
      </c>
      <c r="D31" s="39">
        <v>255708</v>
      </c>
      <c r="E31" s="39">
        <v>213936</v>
      </c>
    </row>
    <row r="32" spans="1:5">
      <c r="A32" s="35" t="s">
        <v>561</v>
      </c>
      <c r="B32" s="38">
        <v>6358558</v>
      </c>
      <c r="C32" s="38">
        <v>176734200</v>
      </c>
      <c r="D32" s="38">
        <v>216028</v>
      </c>
      <c r="E32" s="38">
        <v>173178</v>
      </c>
    </row>
    <row r="33" spans="1:5">
      <c r="A33" s="36" t="s">
        <v>562</v>
      </c>
      <c r="B33" s="39">
        <v>14955130</v>
      </c>
      <c r="C33" s="39">
        <v>313137212</v>
      </c>
      <c r="D33" s="39">
        <v>325462</v>
      </c>
      <c r="E33" s="39">
        <v>255826</v>
      </c>
    </row>
    <row r="34" spans="1:5">
      <c r="A34" s="35" t="s">
        <v>563</v>
      </c>
      <c r="B34" s="38">
        <v>3331030</v>
      </c>
      <c r="C34" s="38">
        <v>79035100</v>
      </c>
      <c r="D34" s="38">
        <v>101713</v>
      </c>
      <c r="E34" s="38">
        <v>220703</v>
      </c>
    </row>
    <row r="35" spans="1:5">
      <c r="A35" s="36" t="s">
        <v>564</v>
      </c>
      <c r="B35" s="39">
        <v>5657499</v>
      </c>
      <c r="C35" s="39">
        <v>123426567</v>
      </c>
      <c r="D35" s="39">
        <v>180349</v>
      </c>
      <c r="E35" s="39">
        <v>201193</v>
      </c>
    </row>
    <row r="36" spans="1:5">
      <c r="A36" s="35" t="s">
        <v>565</v>
      </c>
      <c r="B36" s="38">
        <v>2484699</v>
      </c>
      <c r="C36" s="38">
        <v>85080031</v>
      </c>
      <c r="D36" s="38">
        <v>96553</v>
      </c>
      <c r="E36" s="38">
        <v>95703</v>
      </c>
    </row>
    <row r="37" spans="1:5">
      <c r="A37" s="36" t="s">
        <v>566</v>
      </c>
      <c r="B37" s="39">
        <v>9132812</v>
      </c>
      <c r="C37" s="39">
        <v>253920281</v>
      </c>
      <c r="D37" s="39">
        <v>299315</v>
      </c>
      <c r="E37" s="39">
        <v>255548</v>
      </c>
    </row>
    <row r="38" spans="1:5">
      <c r="A38" s="35" t="s">
        <v>567</v>
      </c>
      <c r="B38" s="38">
        <v>6711720</v>
      </c>
      <c r="C38" s="38">
        <v>248531701</v>
      </c>
      <c r="D38" s="38">
        <v>371116</v>
      </c>
      <c r="E38" s="38">
        <v>343801</v>
      </c>
    </row>
    <row r="39" spans="1:5">
      <c r="A39" s="37"/>
      <c r="B39" s="40"/>
      <c r="C39" s="40"/>
      <c r="D39" s="40"/>
      <c r="E39" s="40"/>
    </row>
  </sheetData>
  <hyperlinks>
    <hyperlink ref="A4" r:id="rId1" tooltip="clique para abrir a Microrregião" display="javascript:expandeMICRO('3','Cachoeira do Sul')"/>
    <hyperlink ref="A5" r:id="rId2" tooltip="clique para abrir a Microrregião" display="javascript:expandeMICRO('6','Camaquã')"/>
    <hyperlink ref="A6" r:id="rId3" tooltip="clique para abrir a Microrregião" display="javascript:expandeMICRO('32','Campanha Central')"/>
    <hyperlink ref="A7" r:id="rId4" tooltip="clique para abrir a Microrregião" display="javascript:expandeMICRO('33','Campanha Meridional')"/>
    <hyperlink ref="A8" r:id="rId5" tooltip="clique para abrir a Microrregião" display="javascript:expandeMICRO('34','Campanha Ocidental')"/>
    <hyperlink ref="A9" r:id="rId6" tooltip="clique para abrir a Microrregião" display="javascript:expandeMICRO('15','Carazinho')"/>
    <hyperlink ref="A10" r:id="rId7" tooltip="clique para abrir a Microrregião" display="javascript:expandeMICRO('12','Caxias do Sul')"/>
    <hyperlink ref="A11" r:id="rId8" tooltip="clique para abrir a Microrregião" display="javascript:expandeMICRO('16','Cerro Largo')"/>
    <hyperlink ref="A12" r:id="rId9" tooltip="clique para abrir a Microrregião" display="javascript:expandeMICRO('17','Cruz Alta')"/>
    <hyperlink ref="A13" r:id="rId10" tooltip="clique para abrir a Microrregião" display="javascript:expandeMICRO('18','Erechim')"/>
    <hyperlink ref="A14" r:id="rId11" tooltip="clique para abrir a Microrregião" display="javascript:expandeMICRO('19','Frederico Westphalen')"/>
    <hyperlink ref="A15" r:id="rId12" tooltip="clique para abrir a Microrregião" display="javascript:expandeMICRO('7','Gramado-Canela')"/>
    <hyperlink ref="A16" r:id="rId13" tooltip="clique para abrir a Microrregião" display="javascript:expandeMICRO('13','Guaporé')"/>
    <hyperlink ref="A17" r:id="rId14" tooltip="clique para abrir a Microrregião" display="javascript:expandeMICRO('20','Ijuí')"/>
    <hyperlink ref="A18" r:id="rId15" tooltip="clique para abrir a Microrregião" display="javascript:expandeMICRO('28','Jaguarão')"/>
    <hyperlink ref="A19" r:id="rId16" tooltip="clique para abrir a Microrregião" display="javascript:expandeMICRO('4','Lajeado-Estrela')"/>
    <hyperlink ref="A20" r:id="rId17" tooltip="clique para abrir a Microrregião" display="javascript:expandeMICRO('29','Litoral Lagunar')"/>
    <hyperlink ref="A21" r:id="rId18" tooltip="clique para abrir a Microrregião" display="javascript:expandeMICRO('8','Montenegro')"/>
    <hyperlink ref="A22" r:id="rId19" tooltip="clique para abrir a Microrregião" display="javascript:expandeMICRO('21','Não-Me-Toque')"/>
    <hyperlink ref="A23" r:id="rId20" tooltip="clique para abrir a Microrregião" display="javascript:expandeMICRO('9','Osório')"/>
    <hyperlink ref="A24" r:id="rId21" tooltip="clique para abrir a Microrregião" display="javascript:expandeMICRO('22','Passo Fundo')"/>
    <hyperlink ref="A25" r:id="rId22" tooltip="clique para abrir a Microrregião" display="javascript:expandeMICRO('30','Pelotas')"/>
    <hyperlink ref="A26" r:id="rId23" tooltip="clique para abrir a Microrregião" display="javascript:expandeMICRO('10','Porto Alegre')"/>
    <hyperlink ref="A27" r:id="rId24" tooltip="clique para abrir a Microrregião" display="javascript:expandeMICRO('35','Restinga Seca')"/>
    <hyperlink ref="A28" r:id="rId25" tooltip="clique para abrir a Microrregião" display="javascript:expandeMICRO('23','Sananduva')"/>
    <hyperlink ref="A29" r:id="rId26" tooltip="clique para abrir a Microrregião" display="javascript:expandeMICRO('5','Santa Cruz do Sul')"/>
    <hyperlink ref="A30" r:id="rId27" tooltip="clique para abrir a Microrregião" display="javascript:expandeMICRO('1','Santa Maria')"/>
    <hyperlink ref="A31" r:id="rId28" tooltip="clique para abrir a Microrregião" display="javascript:expandeMICRO('24','Santa Rosa')"/>
    <hyperlink ref="A32" r:id="rId29" tooltip="clique para abrir a Microrregião" display="javascript:expandeMICRO('2','Santiago')"/>
    <hyperlink ref="A33" r:id="rId30" tooltip="clique para abrir a Microrregião" display="javascript:expandeMICRO('25','Santo Ângelo')"/>
    <hyperlink ref="A34" r:id="rId31" tooltip="clique para abrir a Microrregião" display="javascript:expandeMICRO('11','São Jerônimo')"/>
    <hyperlink ref="A35" r:id="rId32" tooltip="clique para abrir a Microrregião" display="javascript:expandeMICRO('31','Serras de Sudeste')"/>
    <hyperlink ref="A36" r:id="rId33" tooltip="clique para abrir a Microrregião" display="javascript:expandeMICRO('26','Soledade')"/>
    <hyperlink ref="A37" r:id="rId34" tooltip="clique para abrir a Microrregião" display="javascript:expandeMICRO('27','Três Passos')"/>
    <hyperlink ref="A38" r:id="rId35" tooltip="clique para abrir a Microrregião" display="javascript:expandeMICRO('14','Vacaria')"/>
  </hyperlinks>
  <pageMargins left="0.511811024" right="0.511811024" top="0.78740157499999996" bottom="0.78740157499999996" header="0.31496062000000002" footer="0.31496062000000002"/>
  <drawing r:id="rId36"/>
  <legacyDrawing r:id="rId37"/>
  <controls>
    <control shapeId="1027" r:id="rId38" name="Control 3"/>
    <control shapeId="1030" r:id="rId39" name="Control 6"/>
    <control shapeId="1032" r:id="rId40" name="Control 8"/>
    <control shapeId="1058" r:id="rId41" name="Control 34"/>
    <control shapeId="1059" r:id="rId42" name="Control 35"/>
    <control shapeId="1060" r:id="rId43" name="Control 36"/>
    <control shapeId="1061" r:id="rId44" name="Control 37"/>
    <control shapeId="1062" r:id="rId45" name="Control 38"/>
    <control shapeId="1063" r:id="rId46" name="Control 39"/>
    <control shapeId="1064" r:id="rId47" name="Control 40"/>
    <control shapeId="1065" r:id="rId48" name="Control 41"/>
    <control shapeId="1066" r:id="rId49" name="Control 42"/>
    <control shapeId="1067" r:id="rId50" name="Control 43"/>
    <control shapeId="1068" r:id="rId51" name="Control 44"/>
    <control shapeId="1069" r:id="rId52" name="Control 45"/>
    <control shapeId="1070" r:id="rId53" name="Control 46"/>
    <control shapeId="1071" r:id="rId54" name="Control 47"/>
    <control shapeId="1072" r:id="rId55" name="Control 48"/>
    <control shapeId="1073" r:id="rId56" name="Control 49"/>
    <control shapeId="1074" r:id="rId57" name="Control 50"/>
    <control shapeId="1075" r:id="rId58" name="Control 51"/>
    <control shapeId="1076" r:id="rId59" name="Control 52"/>
    <control shapeId="1077" r:id="rId60" name="Control 53"/>
    <control shapeId="1078" r:id="rId61" name="Control 54"/>
    <control shapeId="1080" r:id="rId62" name="Control 56"/>
    <control shapeId="1081" r:id="rId63" name="Control 57"/>
    <control shapeId="1082" r:id="rId64" name="Control 58"/>
    <control shapeId="1083" r:id="rId65" name="Control 59"/>
    <control shapeId="1084" r:id="rId66" name="Control 60"/>
    <control shapeId="1085" r:id="rId67" name="Control 61"/>
    <control shapeId="1086" r:id="rId68" name="Control 62"/>
    <control shapeId="1087" r:id="rId69" name="Control 63"/>
    <control shapeId="1088" r:id="rId70" name="Control 64"/>
    <control shapeId="1089" r:id="rId71" name="Control 65"/>
    <control shapeId="1090" r:id="rId72" name="Control 66"/>
    <control shapeId="1091" r:id="rId73" name="Control 67"/>
    <control shapeId="1092" r:id="rId74" name="Control 68"/>
    <control shapeId="1093" r:id="rId75" name="Control 69"/>
    <control shapeId="1094" r:id="rId76" name="Control 70"/>
    <control shapeId="1095" r:id="rId77" name="Control 71"/>
    <control shapeId="1096" r:id="rId78" name="Control 72"/>
    <control shapeId="1097" r:id="rId79" name="Control 73"/>
    <control shapeId="1098" r:id="rId80" name="Control 74"/>
    <control shapeId="1099" r:id="rId81" name="Control 75"/>
    <control shapeId="1100" r:id="rId82" name="Control 76"/>
  </controls>
</worksheet>
</file>

<file path=xl/worksheets/sheet8.xml><?xml version="1.0" encoding="utf-8"?>
<worksheet xmlns="http://schemas.openxmlformats.org/spreadsheetml/2006/main" xmlns:r="http://schemas.openxmlformats.org/officeDocument/2006/relationships">
  <dimension ref="A1:J37"/>
  <sheetViews>
    <sheetView workbookViewId="0">
      <selection activeCell="M48" sqref="M48"/>
    </sheetView>
  </sheetViews>
  <sheetFormatPr defaultRowHeight="15"/>
  <cols>
    <col min="1" max="1" width="21.85546875" customWidth="1"/>
    <col min="2" max="2" width="7.5703125" customWidth="1"/>
    <col min="3" max="3" width="6.42578125" customWidth="1"/>
    <col min="4" max="4" width="7.5703125" customWidth="1"/>
    <col min="5" max="5" width="8" customWidth="1"/>
    <col min="6" max="6" width="3.28515625" customWidth="1"/>
    <col min="7" max="8" width="7.28515625" customWidth="1"/>
    <col min="9" max="9" width="7.5703125" customWidth="1"/>
    <col min="10" max="10" width="7.7109375" customWidth="1"/>
  </cols>
  <sheetData>
    <row r="1" spans="1:10">
      <c r="A1" t="s">
        <v>522</v>
      </c>
      <c r="B1">
        <v>1990</v>
      </c>
      <c r="C1">
        <v>1996</v>
      </c>
      <c r="D1">
        <v>2000</v>
      </c>
      <c r="E1">
        <v>2005</v>
      </c>
      <c r="G1" t="s">
        <v>571</v>
      </c>
      <c r="H1" t="s">
        <v>572</v>
      </c>
      <c r="I1" t="s">
        <v>573</v>
      </c>
      <c r="J1" t="s">
        <v>574</v>
      </c>
    </row>
    <row r="2" spans="1:10">
      <c r="A2" s="46" t="s">
        <v>553</v>
      </c>
      <c r="B2" s="48">
        <v>7.1200775804526373</v>
      </c>
      <c r="C2" s="48">
        <v>4.988522971046617</v>
      </c>
      <c r="D2" s="48">
        <v>9.075333879352133</v>
      </c>
      <c r="E2" s="48">
        <v>37.429314722789087</v>
      </c>
      <c r="G2" s="20">
        <f>B2/7.8</f>
        <v>0.91283045903238946</v>
      </c>
      <c r="H2" s="20">
        <f>C2/4.95</f>
        <v>1.007782418393256</v>
      </c>
      <c r="I2" s="20">
        <f>D2/5.74</f>
        <v>1.5810686200961903</v>
      </c>
      <c r="J2" s="20">
        <f>E2/12.18</f>
        <v>3.0730143450565754</v>
      </c>
    </row>
    <row r="3" spans="1:10">
      <c r="A3" s="47" t="s">
        <v>546</v>
      </c>
      <c r="B3" s="48">
        <v>9.4939359051889056</v>
      </c>
      <c r="C3" s="48">
        <v>8.2525170721663148</v>
      </c>
      <c r="D3" s="48">
        <v>11.595945468622338</v>
      </c>
      <c r="E3" s="48">
        <v>33.79426523724203</v>
      </c>
      <c r="G3" s="20">
        <f t="shared" ref="G3:G37" si="0">B3/7.8</f>
        <v>1.2171712698960135</v>
      </c>
      <c r="H3" s="20">
        <f t="shared" ref="H3:H37" si="1">C3/4.95</f>
        <v>1.6671751660942049</v>
      </c>
      <c r="I3" s="20">
        <f t="shared" ref="I3:I37" si="2">D3/5.74</f>
        <v>2.0201995589934385</v>
      </c>
      <c r="J3" s="20">
        <f t="shared" ref="J3:J37" si="3">E3/12.18</f>
        <v>2.774570216522334</v>
      </c>
    </row>
    <row r="4" spans="1:10">
      <c r="A4" s="47" t="s">
        <v>560</v>
      </c>
      <c r="B4" s="48">
        <v>11.536509416838612</v>
      </c>
      <c r="C4" s="48">
        <v>8.5599578069473861</v>
      </c>
      <c r="D4" s="48">
        <v>16.039388677710516</v>
      </c>
      <c r="E4" s="48">
        <v>33.061756787076504</v>
      </c>
      <c r="G4" s="20">
        <f t="shared" si="0"/>
        <v>1.4790396688254632</v>
      </c>
      <c r="H4" s="20">
        <f t="shared" si="1"/>
        <v>1.7292844054439163</v>
      </c>
      <c r="I4" s="20">
        <f t="shared" si="2"/>
        <v>2.7943185849669887</v>
      </c>
      <c r="J4" s="20">
        <f t="shared" si="3"/>
        <v>2.7144299496778741</v>
      </c>
    </row>
    <row r="5" spans="1:10">
      <c r="A5" s="46" t="s">
        <v>551</v>
      </c>
      <c r="B5" s="48">
        <v>6.3245731419576403</v>
      </c>
      <c r="C5" s="48">
        <v>9.3816001174086221</v>
      </c>
      <c r="D5" s="48">
        <v>14.125181246979219</v>
      </c>
      <c r="E5" s="48">
        <v>29.252147786488898</v>
      </c>
      <c r="G5" s="20">
        <f t="shared" si="0"/>
        <v>0.81084271050738976</v>
      </c>
      <c r="H5" s="20">
        <f t="shared" si="1"/>
        <v>1.8952727509916407</v>
      </c>
      <c r="I5" s="20">
        <f t="shared" si="2"/>
        <v>2.4608329698570066</v>
      </c>
      <c r="J5" s="20">
        <f t="shared" si="3"/>
        <v>2.4016541696624714</v>
      </c>
    </row>
    <row r="6" spans="1:10">
      <c r="A6" s="47" t="s">
        <v>566</v>
      </c>
      <c r="B6" s="48">
        <v>7.1794754999883938</v>
      </c>
      <c r="C6" s="48">
        <v>7.8595533690355364</v>
      </c>
      <c r="D6" s="48">
        <v>10.869485324825016</v>
      </c>
      <c r="E6" s="48">
        <v>26.967536431511892</v>
      </c>
      <c r="G6" s="20">
        <f t="shared" si="0"/>
        <v>0.92044557692158901</v>
      </c>
      <c r="H6" s="20">
        <f t="shared" si="1"/>
        <v>1.5877885594011183</v>
      </c>
      <c r="I6" s="20">
        <f t="shared" si="2"/>
        <v>1.8936385583318842</v>
      </c>
      <c r="J6" s="20">
        <f t="shared" si="3"/>
        <v>2.2140834508630456</v>
      </c>
    </row>
    <row r="7" spans="1:10">
      <c r="A7" s="46" t="s">
        <v>557</v>
      </c>
      <c r="B7" s="48">
        <v>7.9335346259859536</v>
      </c>
      <c r="C7" s="48">
        <v>4.5189789796265263</v>
      </c>
      <c r="D7" s="48">
        <v>6.9821916011318415</v>
      </c>
      <c r="E7" s="48">
        <v>26.864425071086046</v>
      </c>
      <c r="G7" s="20">
        <f t="shared" si="0"/>
        <v>1.0171198238443531</v>
      </c>
      <c r="H7" s="20">
        <f t="shared" si="1"/>
        <v>0.91292504638919725</v>
      </c>
      <c r="I7" s="20">
        <f t="shared" si="2"/>
        <v>1.2164096866083347</v>
      </c>
      <c r="J7" s="20">
        <f t="shared" si="3"/>
        <v>2.205617821928247</v>
      </c>
    </row>
    <row r="8" spans="1:10">
      <c r="A8" s="47" t="s">
        <v>540</v>
      </c>
      <c r="B8" s="48">
        <v>9.3726230662310233</v>
      </c>
      <c r="C8" s="48">
        <v>9.6418842855324502</v>
      </c>
      <c r="D8" s="48">
        <v>11.611510365835626</v>
      </c>
      <c r="E8" s="48">
        <v>24.738863562941958</v>
      </c>
      <c r="G8" s="20">
        <f t="shared" si="0"/>
        <v>1.2016183418244901</v>
      </c>
      <c r="H8" s="20">
        <f t="shared" si="1"/>
        <v>1.9478554112186768</v>
      </c>
      <c r="I8" s="20">
        <f t="shared" si="2"/>
        <v>2.0229112135602136</v>
      </c>
      <c r="J8" s="20">
        <f t="shared" si="3"/>
        <v>2.0311053828359573</v>
      </c>
    </row>
    <row r="9" spans="1:10">
      <c r="A9" s="46" t="s">
        <v>545</v>
      </c>
      <c r="B9" s="48">
        <v>8.2564305850207624</v>
      </c>
      <c r="C9" s="48">
        <v>5.4369566586565847</v>
      </c>
      <c r="D9" s="48">
        <v>4.9017575380646345</v>
      </c>
      <c r="E9" s="48">
        <v>23.073153681671144</v>
      </c>
      <c r="G9" s="20">
        <f t="shared" si="0"/>
        <v>1.0585167416693286</v>
      </c>
      <c r="H9" s="20">
        <f t="shared" si="1"/>
        <v>1.0983750825568859</v>
      </c>
      <c r="I9" s="20">
        <f t="shared" si="2"/>
        <v>0.85396472788582478</v>
      </c>
      <c r="J9" s="20">
        <f t="shared" si="3"/>
        <v>1.8943475929122451</v>
      </c>
    </row>
    <row r="10" spans="1:10">
      <c r="A10" s="46" t="s">
        <v>541</v>
      </c>
      <c r="B10" s="48">
        <v>8.6969032108599507</v>
      </c>
      <c r="C10" s="48">
        <v>5.675276573842539</v>
      </c>
      <c r="D10" s="48">
        <v>8.0017802471528601</v>
      </c>
      <c r="E10" s="48">
        <v>21.633493273497681</v>
      </c>
      <c r="G10" s="20">
        <f t="shared" si="0"/>
        <v>1.1149875911358911</v>
      </c>
      <c r="H10" s="20">
        <f t="shared" si="1"/>
        <v>1.1465205199681896</v>
      </c>
      <c r="I10" s="20">
        <f t="shared" si="2"/>
        <v>1.3940383705841219</v>
      </c>
      <c r="J10" s="20">
        <f t="shared" si="3"/>
        <v>1.7761488730293662</v>
      </c>
    </row>
    <row r="11" spans="1:10">
      <c r="A11" s="47" t="s">
        <v>538</v>
      </c>
      <c r="B11" s="48">
        <v>3.7548070080960296</v>
      </c>
      <c r="C11" s="48">
        <v>4.0069114346918928</v>
      </c>
      <c r="D11" s="48">
        <v>4.8755452912496793</v>
      </c>
      <c r="E11" s="48">
        <v>20.831446378124259</v>
      </c>
      <c r="G11" s="20">
        <f t="shared" si="0"/>
        <v>0.48138551385846534</v>
      </c>
      <c r="H11" s="20">
        <f t="shared" si="1"/>
        <v>0.80947705751351362</v>
      </c>
      <c r="I11" s="20">
        <f t="shared" si="2"/>
        <v>0.84939813436405565</v>
      </c>
      <c r="J11" s="20">
        <f t="shared" si="3"/>
        <v>1.7102993742302348</v>
      </c>
    </row>
    <row r="12" spans="1:10">
      <c r="A12" s="47" t="s">
        <v>548</v>
      </c>
      <c r="B12" s="48">
        <v>18.787290347386591</v>
      </c>
      <c r="C12" s="48">
        <v>9.1965647687818652</v>
      </c>
      <c r="D12" s="48">
        <v>10.071034009880041</v>
      </c>
      <c r="E12" s="48">
        <v>18.676728658504928</v>
      </c>
      <c r="G12" s="20">
        <f t="shared" si="0"/>
        <v>2.4086269676136656</v>
      </c>
      <c r="H12" s="20">
        <f t="shared" si="1"/>
        <v>1.8578918724811848</v>
      </c>
      <c r="I12" s="20">
        <f t="shared" si="2"/>
        <v>1.7545355417909478</v>
      </c>
      <c r="J12" s="20">
        <f t="shared" si="3"/>
        <v>1.53339315751272</v>
      </c>
    </row>
    <row r="13" spans="1:10">
      <c r="A13" s="47" t="s">
        <v>544</v>
      </c>
      <c r="B13" s="48">
        <v>16.792260397994529</v>
      </c>
      <c r="C13" s="48">
        <v>10.777648891602674</v>
      </c>
      <c r="D13" s="48">
        <v>9.6120567310949756</v>
      </c>
      <c r="E13" s="48">
        <v>17.893862000056028</v>
      </c>
      <c r="G13" s="20">
        <f t="shared" si="0"/>
        <v>2.1528538971787858</v>
      </c>
      <c r="H13" s="20">
        <f t="shared" si="1"/>
        <v>2.1773028063843785</v>
      </c>
      <c r="I13" s="20">
        <f t="shared" si="2"/>
        <v>1.6745743433963372</v>
      </c>
      <c r="J13" s="20">
        <f t="shared" si="3"/>
        <v>1.4691183908091978</v>
      </c>
    </row>
    <row r="14" spans="1:10">
      <c r="A14" s="47" t="s">
        <v>542</v>
      </c>
      <c r="B14" s="48">
        <v>9.4796522118579727</v>
      </c>
      <c r="C14" s="48">
        <v>5.8885366773402472</v>
      </c>
      <c r="D14" s="48">
        <v>5.7475455158285707</v>
      </c>
      <c r="E14" s="48">
        <v>17.618620353413061</v>
      </c>
      <c r="G14" s="20">
        <f t="shared" si="0"/>
        <v>1.2153400271612786</v>
      </c>
      <c r="H14" s="20">
        <f t="shared" si="1"/>
        <v>1.1896033691596459</v>
      </c>
      <c r="I14" s="20">
        <f t="shared" si="2"/>
        <v>1.0013145497959182</v>
      </c>
      <c r="J14" s="20">
        <f t="shared" si="3"/>
        <v>1.4465205544674107</v>
      </c>
    </row>
    <row r="15" spans="1:10">
      <c r="A15" s="46" t="s">
        <v>565</v>
      </c>
      <c r="B15" s="48">
        <v>8.7749059342801683</v>
      </c>
      <c r="C15" s="48">
        <v>3.9856591025454606</v>
      </c>
      <c r="D15" s="48">
        <v>5.6238542562116143</v>
      </c>
      <c r="E15" s="48">
        <v>14.611872146118721</v>
      </c>
      <c r="G15" s="20">
        <f t="shared" si="0"/>
        <v>1.1249879402923293</v>
      </c>
      <c r="H15" s="20">
        <f t="shared" si="1"/>
        <v>0.80518365707989104</v>
      </c>
      <c r="I15" s="20">
        <f t="shared" si="2"/>
        <v>0.97976554986265052</v>
      </c>
      <c r="J15" s="20">
        <f t="shared" si="3"/>
        <v>1.1996610957404532</v>
      </c>
    </row>
    <row r="16" spans="1:10">
      <c r="A16" s="46" t="s">
        <v>543</v>
      </c>
      <c r="B16" s="48">
        <v>5.5291195368792723</v>
      </c>
      <c r="C16" s="48">
        <v>5.3827575847029578</v>
      </c>
      <c r="D16" s="48">
        <v>5.5989170528943175</v>
      </c>
      <c r="E16" s="48">
        <v>14.188601182017166</v>
      </c>
      <c r="G16" s="20">
        <f t="shared" si="0"/>
        <v>0.70886147908708619</v>
      </c>
      <c r="H16" s="20">
        <f t="shared" si="1"/>
        <v>1.0874257746874663</v>
      </c>
      <c r="I16" s="20">
        <f t="shared" si="2"/>
        <v>0.97542108935441063</v>
      </c>
      <c r="J16" s="20">
        <f t="shared" si="3"/>
        <v>1.1649097850588805</v>
      </c>
    </row>
    <row r="17" spans="1:10">
      <c r="A17" s="47" t="s">
        <v>554</v>
      </c>
      <c r="B17" s="48">
        <v>14.409296518820971</v>
      </c>
      <c r="C17" s="48">
        <v>8.8160763553008596</v>
      </c>
      <c r="D17" s="48">
        <v>8.1756201829795323</v>
      </c>
      <c r="E17" s="48">
        <v>14.163573941320825</v>
      </c>
      <c r="G17" s="20">
        <f t="shared" si="0"/>
        <v>1.8473457075411501</v>
      </c>
      <c r="H17" s="20">
        <f t="shared" si="1"/>
        <v>1.7810255263234058</v>
      </c>
      <c r="I17" s="20">
        <f t="shared" si="2"/>
        <v>1.424324073689814</v>
      </c>
      <c r="J17" s="20">
        <f t="shared" si="3"/>
        <v>1.1628550033925145</v>
      </c>
    </row>
    <row r="18" spans="1:10">
      <c r="A18" s="47" t="s">
        <v>562</v>
      </c>
      <c r="B18" s="48">
        <v>5.662230953525647</v>
      </c>
      <c r="C18" s="48">
        <v>5.1028748381396465</v>
      </c>
      <c r="D18" s="48">
        <v>6.7436444193177696</v>
      </c>
      <c r="E18" s="48">
        <v>13.013141744779656</v>
      </c>
      <c r="G18" s="20">
        <f t="shared" si="0"/>
        <v>0.72592704532380092</v>
      </c>
      <c r="H18" s="20">
        <f t="shared" si="1"/>
        <v>1.0308838056847771</v>
      </c>
      <c r="I18" s="20">
        <f t="shared" si="2"/>
        <v>1.1748509441320156</v>
      </c>
      <c r="J18" s="20">
        <f t="shared" si="3"/>
        <v>1.0684024421001359</v>
      </c>
    </row>
    <row r="19" spans="1:10">
      <c r="A19" s="45" t="s">
        <v>569</v>
      </c>
      <c r="B19" s="51">
        <v>7.7997525650928461</v>
      </c>
      <c r="C19" s="51">
        <v>4.9517842385332749</v>
      </c>
      <c r="D19" s="51">
        <v>5.7421386656662037</v>
      </c>
      <c r="E19" s="51">
        <v>12.177923983630796</v>
      </c>
      <c r="G19" s="52">
        <f t="shared" si="0"/>
        <v>0.99996827757600593</v>
      </c>
      <c r="H19" s="52">
        <f t="shared" si="1"/>
        <v>1.0003604522289444</v>
      </c>
      <c r="I19" s="52">
        <f t="shared" si="2"/>
        <v>1.0003725898373177</v>
      </c>
      <c r="J19" s="52">
        <f t="shared" si="3"/>
        <v>0.99982955530630513</v>
      </c>
    </row>
    <row r="20" spans="1:10">
      <c r="A20" s="46" t="s">
        <v>539</v>
      </c>
      <c r="B20" s="48">
        <v>9.0627524292219395</v>
      </c>
      <c r="C20" s="48">
        <v>3.6870001155336194</v>
      </c>
      <c r="D20" s="48">
        <v>3.1395599685091433</v>
      </c>
      <c r="E20" s="48">
        <v>10.416809422656707</v>
      </c>
      <c r="G20" s="20">
        <f t="shared" si="0"/>
        <v>1.1618913370797359</v>
      </c>
      <c r="H20" s="20">
        <f t="shared" si="1"/>
        <v>0.74484850818860993</v>
      </c>
      <c r="I20" s="20">
        <f t="shared" si="2"/>
        <v>0.54696166698765558</v>
      </c>
      <c r="J20" s="20">
        <f t="shared" si="3"/>
        <v>0.85523886885523048</v>
      </c>
    </row>
    <row r="21" spans="1:10">
      <c r="A21" s="47" t="s">
        <v>550</v>
      </c>
      <c r="B21" s="48">
        <v>9.6717774536295842</v>
      </c>
      <c r="C21" s="48">
        <v>7.2530155983495934</v>
      </c>
      <c r="D21" s="48">
        <v>5.6129145364346673</v>
      </c>
      <c r="E21" s="48">
        <v>8.9052050014539113</v>
      </c>
      <c r="G21" s="20">
        <f t="shared" si="0"/>
        <v>1.2399714684140493</v>
      </c>
      <c r="H21" s="20">
        <f t="shared" si="1"/>
        <v>1.4652556764342612</v>
      </c>
      <c r="I21" s="20">
        <f t="shared" si="2"/>
        <v>0.97785967533704998</v>
      </c>
      <c r="J21" s="20">
        <f t="shared" si="3"/>
        <v>0.73113341555450828</v>
      </c>
    </row>
    <row r="22" spans="1:10">
      <c r="A22" s="47" t="s">
        <v>536</v>
      </c>
      <c r="B22" s="48">
        <v>6.970678836280662</v>
      </c>
      <c r="C22" s="48">
        <v>4.0159980625742833</v>
      </c>
      <c r="D22" s="48">
        <v>4.8536900709781259</v>
      </c>
      <c r="E22" s="48">
        <v>7.5281707914544889</v>
      </c>
      <c r="G22" s="20">
        <f t="shared" si="0"/>
        <v>0.89367677388213618</v>
      </c>
      <c r="H22" s="20">
        <f t="shared" si="1"/>
        <v>0.81131273991399655</v>
      </c>
      <c r="I22" s="20">
        <f t="shared" si="2"/>
        <v>0.8455906047000219</v>
      </c>
      <c r="J22" s="20">
        <f t="shared" si="3"/>
        <v>0.6180764196596461</v>
      </c>
    </row>
    <row r="23" spans="1:10">
      <c r="A23" s="46" t="s">
        <v>555</v>
      </c>
      <c r="B23" s="48">
        <v>8.2620296664395205</v>
      </c>
      <c r="C23" s="48">
        <v>9.1690447569685052</v>
      </c>
      <c r="D23" s="48">
        <v>7.8258754606644141</v>
      </c>
      <c r="E23" s="48">
        <v>6.797640673708762</v>
      </c>
      <c r="G23" s="20">
        <f t="shared" si="0"/>
        <v>1.0592345726204513</v>
      </c>
      <c r="H23" s="20">
        <f t="shared" si="1"/>
        <v>1.8523322741350514</v>
      </c>
      <c r="I23" s="20">
        <f t="shared" si="2"/>
        <v>1.3633929373979814</v>
      </c>
      <c r="J23" s="20">
        <f t="shared" si="3"/>
        <v>0.55809857748019398</v>
      </c>
    </row>
    <row r="24" spans="1:10">
      <c r="A24" s="46" t="s">
        <v>561</v>
      </c>
      <c r="B24" s="48">
        <v>3.7151190568679251</v>
      </c>
      <c r="C24" s="48">
        <v>2.7006657455093581</v>
      </c>
      <c r="D24" s="48">
        <v>2.8871257429592458</v>
      </c>
      <c r="E24" s="48">
        <v>6.1456998002055689</v>
      </c>
      <c r="G24" s="20">
        <f t="shared" si="0"/>
        <v>0.47629731498306732</v>
      </c>
      <c r="H24" s="20">
        <f t="shared" si="1"/>
        <v>0.54558903949684001</v>
      </c>
      <c r="I24" s="20">
        <f t="shared" si="2"/>
        <v>0.50298357891276058</v>
      </c>
      <c r="J24" s="20">
        <f t="shared" si="3"/>
        <v>0.50457305420406973</v>
      </c>
    </row>
    <row r="25" spans="1:10">
      <c r="A25" s="46" t="s">
        <v>567</v>
      </c>
      <c r="B25" s="48">
        <v>21.606026473094825</v>
      </c>
      <c r="C25" s="48">
        <v>4.2755109135956859</v>
      </c>
      <c r="D25" s="48">
        <v>3.9631813233598123</v>
      </c>
      <c r="E25" s="48">
        <v>5.8490231267506489</v>
      </c>
      <c r="G25" s="20">
        <f t="shared" si="0"/>
        <v>2.7700033939865163</v>
      </c>
      <c r="H25" s="20">
        <f t="shared" si="1"/>
        <v>0.86373957850417893</v>
      </c>
      <c r="I25" s="20">
        <f t="shared" si="2"/>
        <v>0.69044970790240634</v>
      </c>
      <c r="J25" s="20">
        <f t="shared" si="3"/>
        <v>0.48021536344422405</v>
      </c>
    </row>
    <row r="26" spans="1:10">
      <c r="A26" s="47" t="s">
        <v>564</v>
      </c>
      <c r="B26" s="48">
        <v>6.4763069335054242</v>
      </c>
      <c r="C26" s="48">
        <v>3.2237792046828946</v>
      </c>
      <c r="D26" s="48">
        <v>2.9875408236253045</v>
      </c>
      <c r="E26" s="48">
        <v>5.2690699974651212</v>
      </c>
      <c r="G26" s="20">
        <f t="shared" si="0"/>
        <v>0.83029576070582367</v>
      </c>
      <c r="H26" s="20">
        <f t="shared" si="1"/>
        <v>0.65126852619856457</v>
      </c>
      <c r="I26" s="20">
        <f t="shared" si="2"/>
        <v>0.52047749540510524</v>
      </c>
      <c r="J26" s="20">
        <f t="shared" si="3"/>
        <v>0.43260016399549434</v>
      </c>
    </row>
    <row r="27" spans="1:10">
      <c r="A27" s="46" t="s">
        <v>559</v>
      </c>
      <c r="B27" s="48">
        <v>7.0199388266500113</v>
      </c>
      <c r="C27" s="48">
        <v>4.1192720006080679</v>
      </c>
      <c r="D27" s="48">
        <v>3.2100532012474772</v>
      </c>
      <c r="E27" s="48">
        <v>4.2955277944729717</v>
      </c>
      <c r="G27" s="20">
        <f t="shared" si="0"/>
        <v>0.899992157262822</v>
      </c>
      <c r="H27" s="20">
        <f t="shared" si="1"/>
        <v>0.83217616173900355</v>
      </c>
      <c r="I27" s="20">
        <f t="shared" si="2"/>
        <v>0.55924271798736536</v>
      </c>
      <c r="J27" s="20">
        <f t="shared" si="3"/>
        <v>0.3526705906792259</v>
      </c>
    </row>
    <row r="28" spans="1:10">
      <c r="A28" s="47" t="s">
        <v>552</v>
      </c>
      <c r="B28" s="48">
        <v>8.6945995637626048</v>
      </c>
      <c r="C28" s="48">
        <v>4.6111649301632429</v>
      </c>
      <c r="D28" s="48">
        <v>3.9356711635242236</v>
      </c>
      <c r="E28" s="48">
        <v>3.6327764702962719</v>
      </c>
      <c r="G28" s="20">
        <f t="shared" si="0"/>
        <v>1.1146922517644364</v>
      </c>
      <c r="H28" s="20">
        <f t="shared" si="1"/>
        <v>0.93154847074004909</v>
      </c>
      <c r="I28" s="20">
        <f t="shared" si="2"/>
        <v>0.68565699712965567</v>
      </c>
      <c r="J28" s="20">
        <f t="shared" si="3"/>
        <v>0.2982575098765412</v>
      </c>
    </row>
    <row r="29" spans="1:10">
      <c r="A29" s="46" t="s">
        <v>537</v>
      </c>
      <c r="B29" s="48">
        <v>2.3515584786191615</v>
      </c>
      <c r="C29" s="48">
        <v>1.7952746247696165</v>
      </c>
      <c r="D29" s="48">
        <v>1.9144362528390322</v>
      </c>
      <c r="E29" s="48">
        <v>3.5613704578836454</v>
      </c>
      <c r="G29" s="20">
        <f t="shared" si="0"/>
        <v>0.30148185623322582</v>
      </c>
      <c r="H29" s="20">
        <f t="shared" si="1"/>
        <v>0.36268174237770029</v>
      </c>
      <c r="I29" s="20">
        <f t="shared" si="2"/>
        <v>0.33352547958868156</v>
      </c>
      <c r="J29" s="20">
        <f t="shared" si="3"/>
        <v>0.2923949472810875</v>
      </c>
    </row>
    <row r="30" spans="1:10">
      <c r="A30" s="47" t="s">
        <v>556</v>
      </c>
      <c r="B30" s="48">
        <v>6.79342329429236</v>
      </c>
      <c r="C30" s="48">
        <v>2.7038893983681822</v>
      </c>
      <c r="D30" s="48">
        <v>3.0534248599562068</v>
      </c>
      <c r="E30" s="48">
        <v>3.1703639888003448</v>
      </c>
      <c r="G30" s="20">
        <f t="shared" si="0"/>
        <v>0.87095170439645642</v>
      </c>
      <c r="H30" s="20">
        <f t="shared" si="1"/>
        <v>0.54624028249862266</v>
      </c>
      <c r="I30" s="20">
        <f t="shared" si="2"/>
        <v>0.53195555051501864</v>
      </c>
      <c r="J30" s="20">
        <f t="shared" si="3"/>
        <v>0.26029260991792652</v>
      </c>
    </row>
    <row r="31" spans="1:10">
      <c r="A31" s="46" t="s">
        <v>549</v>
      </c>
      <c r="B31" s="48">
        <v>1.5547394636986316</v>
      </c>
      <c r="C31" s="48">
        <v>2.7403377922540328</v>
      </c>
      <c r="D31" s="48">
        <v>2.7453862580223265</v>
      </c>
      <c r="E31" s="48">
        <v>3.1275458414836566</v>
      </c>
      <c r="G31" s="20">
        <f t="shared" si="0"/>
        <v>0.19932557226905534</v>
      </c>
      <c r="H31" s="20">
        <f t="shared" si="1"/>
        <v>0.55360359439475404</v>
      </c>
      <c r="I31" s="20">
        <f t="shared" si="2"/>
        <v>0.47829028885406383</v>
      </c>
      <c r="J31" s="20">
        <f t="shared" si="3"/>
        <v>0.25677716268338724</v>
      </c>
    </row>
    <row r="32" spans="1:10">
      <c r="A32" s="46" t="s">
        <v>535</v>
      </c>
      <c r="B32" s="48">
        <v>4.9679532707790468</v>
      </c>
      <c r="C32" s="48">
        <v>2.2323977225776828</v>
      </c>
      <c r="D32" s="48">
        <v>2.4713290520012654</v>
      </c>
      <c r="E32" s="48">
        <v>2.6675866075967751</v>
      </c>
      <c r="G32" s="20">
        <f t="shared" si="0"/>
        <v>0.63691708599731367</v>
      </c>
      <c r="H32" s="20">
        <f t="shared" si="1"/>
        <v>0.45098943890458237</v>
      </c>
      <c r="I32" s="20">
        <f t="shared" si="2"/>
        <v>0.43054513101067338</v>
      </c>
      <c r="J32" s="20">
        <f t="shared" si="3"/>
        <v>0.21901367878462852</v>
      </c>
    </row>
    <row r="33" spans="1:10">
      <c r="A33" s="47" t="s">
        <v>558</v>
      </c>
      <c r="B33" s="48">
        <v>8.3173869234381286</v>
      </c>
      <c r="C33" s="48">
        <v>1.9301275913798932</v>
      </c>
      <c r="D33" s="48">
        <v>2.4815058228515938</v>
      </c>
      <c r="E33" s="48">
        <v>2.4661194741246986</v>
      </c>
      <c r="G33" s="20">
        <f t="shared" si="0"/>
        <v>1.0663316568510421</v>
      </c>
      <c r="H33" s="20">
        <f t="shared" si="1"/>
        <v>0.38992476593533193</v>
      </c>
      <c r="I33" s="20">
        <f t="shared" si="2"/>
        <v>0.43231808760480728</v>
      </c>
      <c r="J33" s="20">
        <f t="shared" si="3"/>
        <v>0.20247286322862879</v>
      </c>
    </row>
    <row r="34" spans="1:10">
      <c r="A34" s="46" t="s">
        <v>547</v>
      </c>
      <c r="B34" s="48">
        <v>3.5810871983238055</v>
      </c>
      <c r="C34" s="48">
        <v>1.50352689470033</v>
      </c>
      <c r="D34" s="48">
        <v>1.5192788961973733</v>
      </c>
      <c r="E34" s="48">
        <v>2.3251475081042003</v>
      </c>
      <c r="G34" s="20">
        <f t="shared" si="0"/>
        <v>0.45911374337484689</v>
      </c>
      <c r="H34" s="20">
        <f t="shared" si="1"/>
        <v>0.30374280701016765</v>
      </c>
      <c r="I34" s="20">
        <f t="shared" si="2"/>
        <v>0.26468273452915908</v>
      </c>
      <c r="J34" s="20">
        <f t="shared" si="3"/>
        <v>0.19089881018917901</v>
      </c>
    </row>
    <row r="35" spans="1:10">
      <c r="A35" t="s">
        <v>570</v>
      </c>
      <c r="B35" s="48">
        <v>4.4534158811796125</v>
      </c>
      <c r="C35" s="48">
        <v>1.5471461582040171</v>
      </c>
      <c r="D35" s="48">
        <v>1.4543535836317345</v>
      </c>
      <c r="E35" s="48">
        <v>1.8653217786617418</v>
      </c>
      <c r="G35" s="20">
        <f t="shared" si="0"/>
        <v>0.57095075399738626</v>
      </c>
      <c r="H35" s="20">
        <f t="shared" si="1"/>
        <v>0.31255477943515497</v>
      </c>
      <c r="I35" s="20">
        <f t="shared" si="2"/>
        <v>0.25337170446545898</v>
      </c>
      <c r="J35" s="20">
        <f t="shared" si="3"/>
        <v>0.15314628724644844</v>
      </c>
    </row>
    <row r="36" spans="1:10">
      <c r="A36" t="s">
        <v>533</v>
      </c>
      <c r="B36" s="48">
        <v>5.1445057066815361</v>
      </c>
      <c r="C36" s="48">
        <v>1.3027021158575336</v>
      </c>
      <c r="D36" s="48">
        <v>1.5435995085476402</v>
      </c>
      <c r="E36" s="48">
        <v>1.6740825927055072</v>
      </c>
      <c r="G36" s="20">
        <f t="shared" si="0"/>
        <v>0.65955201367712002</v>
      </c>
      <c r="H36" s="20">
        <f t="shared" si="1"/>
        <v>0.26317214461768357</v>
      </c>
      <c r="I36" s="20">
        <f t="shared" si="2"/>
        <v>0.26891977500829967</v>
      </c>
      <c r="J36" s="20">
        <f t="shared" si="3"/>
        <v>0.13744520465562457</v>
      </c>
    </row>
    <row r="37" spans="1:10">
      <c r="A37" s="46" t="s">
        <v>563</v>
      </c>
      <c r="B37" s="48">
        <v>6.4352767762523913</v>
      </c>
      <c r="C37" s="48">
        <v>3.4731404148283485</v>
      </c>
      <c r="D37" s="48">
        <v>2.4166035806632387</v>
      </c>
      <c r="E37" s="48">
        <v>1.1486024204473886</v>
      </c>
      <c r="G37" s="20">
        <f t="shared" si="0"/>
        <v>0.825035484134922</v>
      </c>
      <c r="H37" s="20">
        <f t="shared" si="1"/>
        <v>0.70164452824815116</v>
      </c>
      <c r="I37" s="20">
        <f t="shared" si="2"/>
        <v>0.42101107677059907</v>
      </c>
      <c r="J37" s="20">
        <f t="shared" si="3"/>
        <v>9.4302333370064745E-2</v>
      </c>
    </row>
  </sheetData>
  <sortState ref="A2:E37">
    <sortCondition descending="1" ref="E2"/>
  </sortState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U8"/>
  <sheetViews>
    <sheetView workbookViewId="0">
      <selection activeCell="A8" sqref="A8:XFD8"/>
    </sheetView>
  </sheetViews>
  <sheetFormatPr defaultRowHeight="15"/>
  <cols>
    <col min="1" max="1" width="27.28515625" customWidth="1"/>
  </cols>
  <sheetData>
    <row r="1" spans="1:21">
      <c r="B1" s="1">
        <v>1990</v>
      </c>
      <c r="C1" s="1">
        <v>1991</v>
      </c>
      <c r="D1" s="1">
        <v>1992</v>
      </c>
      <c r="E1" s="1">
        <v>1993</v>
      </c>
      <c r="F1" s="1">
        <v>1994</v>
      </c>
      <c r="G1" s="1">
        <v>1995</v>
      </c>
      <c r="H1" s="1">
        <v>1996</v>
      </c>
      <c r="I1" s="1">
        <v>1997</v>
      </c>
      <c r="J1" s="1">
        <v>1998</v>
      </c>
      <c r="K1" s="1">
        <v>1999</v>
      </c>
      <c r="L1" s="1">
        <v>2000</v>
      </c>
      <c r="M1" s="1">
        <v>2001</v>
      </c>
      <c r="N1" s="1">
        <v>2002</v>
      </c>
      <c r="O1" s="1">
        <v>2003</v>
      </c>
      <c r="P1" s="1">
        <v>2004</v>
      </c>
      <c r="Q1" s="1">
        <v>2005</v>
      </c>
      <c r="R1" s="1">
        <v>2006</v>
      </c>
      <c r="S1" s="1">
        <v>2007</v>
      </c>
      <c r="T1" t="s">
        <v>517</v>
      </c>
      <c r="U1" s="21" t="s">
        <v>518</v>
      </c>
    </row>
    <row r="2" spans="1:21">
      <c r="A2" s="2" t="s">
        <v>48</v>
      </c>
      <c r="B2" s="3">
        <v>2211</v>
      </c>
      <c r="C2" s="3">
        <v>2363</v>
      </c>
      <c r="D2" s="3">
        <v>2500</v>
      </c>
      <c r="E2" s="3">
        <v>2715</v>
      </c>
      <c r="F2" s="3">
        <v>2747</v>
      </c>
      <c r="G2" s="3">
        <v>3286</v>
      </c>
      <c r="H2" s="3">
        <v>3534</v>
      </c>
      <c r="I2" s="3">
        <v>4190</v>
      </c>
      <c r="J2" s="3">
        <v>4238</v>
      </c>
      <c r="K2" s="3">
        <v>4450</v>
      </c>
      <c r="L2" s="3">
        <v>5532</v>
      </c>
      <c r="M2" s="3">
        <v>5160</v>
      </c>
      <c r="N2" s="3">
        <v>5472</v>
      </c>
      <c r="O2" s="3">
        <v>5608</v>
      </c>
      <c r="P2" s="3">
        <v>5894</v>
      </c>
      <c r="Q2" s="3">
        <v>7007</v>
      </c>
      <c r="R2" s="3">
        <v>7358</v>
      </c>
      <c r="S2" s="3">
        <v>10100</v>
      </c>
      <c r="T2" s="20">
        <f t="shared" ref="T2:T8" si="0">((S2/N2)-1)*100</f>
        <v>84.576023391812868</v>
      </c>
      <c r="U2" s="11">
        <v>84.58</v>
      </c>
    </row>
    <row r="3" spans="1:21">
      <c r="A3" s="2" t="s">
        <v>111</v>
      </c>
      <c r="B3" s="3">
        <v>2344</v>
      </c>
      <c r="C3" s="3">
        <v>2589</v>
      </c>
      <c r="D3" s="3">
        <v>2539</v>
      </c>
      <c r="E3" s="3">
        <v>2274</v>
      </c>
      <c r="F3" s="3">
        <v>1161</v>
      </c>
      <c r="G3" s="3">
        <v>1176</v>
      </c>
      <c r="H3" s="3">
        <v>2782</v>
      </c>
      <c r="I3" s="3">
        <v>3219</v>
      </c>
      <c r="J3" s="3">
        <v>6672</v>
      </c>
      <c r="K3" s="3">
        <v>4769</v>
      </c>
      <c r="L3" s="3">
        <v>5908</v>
      </c>
      <c r="M3" s="3">
        <v>6276</v>
      </c>
      <c r="N3" s="3">
        <v>8648</v>
      </c>
      <c r="O3" s="3">
        <v>5138</v>
      </c>
      <c r="P3" s="3">
        <v>4959</v>
      </c>
      <c r="Q3" s="3">
        <v>6177</v>
      </c>
      <c r="R3" s="3">
        <v>8123</v>
      </c>
      <c r="S3" s="3">
        <v>10752</v>
      </c>
      <c r="T3" s="20">
        <f t="shared" si="0"/>
        <v>24.329324699352451</v>
      </c>
      <c r="U3" s="11">
        <v>24.33</v>
      </c>
    </row>
    <row r="4" spans="1:21">
      <c r="A4" s="2" t="s">
        <v>136</v>
      </c>
      <c r="B4" s="3">
        <v>3278</v>
      </c>
      <c r="C4" s="3">
        <v>4739</v>
      </c>
      <c r="D4" s="3">
        <v>5090</v>
      </c>
      <c r="E4" s="3">
        <v>6300</v>
      </c>
      <c r="F4" s="3">
        <v>6224</v>
      </c>
      <c r="G4" s="3">
        <v>6335</v>
      </c>
      <c r="H4" s="3">
        <v>9189</v>
      </c>
      <c r="I4" s="3">
        <v>8627</v>
      </c>
      <c r="J4" s="3">
        <v>16181</v>
      </c>
      <c r="K4" s="3">
        <v>17161</v>
      </c>
      <c r="L4" s="3">
        <v>16011</v>
      </c>
      <c r="M4" s="3">
        <v>15114</v>
      </c>
      <c r="N4" s="3">
        <v>18060</v>
      </c>
      <c r="O4" s="3">
        <v>15726</v>
      </c>
      <c r="P4" s="3">
        <v>17451</v>
      </c>
      <c r="Q4" s="3">
        <v>19500</v>
      </c>
      <c r="R4" s="3">
        <v>29400</v>
      </c>
      <c r="S4" s="3">
        <v>32266</v>
      </c>
      <c r="T4" s="20">
        <f t="shared" si="0"/>
        <v>78.660022148394248</v>
      </c>
      <c r="U4" s="11">
        <v>78.66</v>
      </c>
    </row>
    <row r="5" spans="1:21">
      <c r="A5" s="2" t="s">
        <v>137</v>
      </c>
      <c r="B5" s="19">
        <v>380</v>
      </c>
      <c r="C5" s="19">
        <v>730</v>
      </c>
      <c r="D5" s="3">
        <v>1050</v>
      </c>
      <c r="E5" s="3">
        <v>1080</v>
      </c>
      <c r="F5" s="3">
        <v>4100</v>
      </c>
      <c r="G5" s="3">
        <v>2650</v>
      </c>
      <c r="H5" s="3">
        <v>1303</v>
      </c>
      <c r="I5" s="3">
        <v>1407</v>
      </c>
      <c r="J5" s="3">
        <v>1463</v>
      </c>
      <c r="K5" s="3">
        <v>1441</v>
      </c>
      <c r="L5" s="3">
        <v>1280</v>
      </c>
      <c r="M5" s="3">
        <v>1016</v>
      </c>
      <c r="N5" s="3">
        <v>1525</v>
      </c>
      <c r="O5" s="3">
        <v>1571</v>
      </c>
      <c r="P5" s="3">
        <v>7372</v>
      </c>
      <c r="Q5" s="3">
        <v>3907</v>
      </c>
      <c r="R5" s="3">
        <v>3910</v>
      </c>
      <c r="S5" s="19">
        <v>499</v>
      </c>
      <c r="T5" s="20">
        <f t="shared" si="0"/>
        <v>-67.278688524590152</v>
      </c>
      <c r="U5" s="11">
        <v>-67.28</v>
      </c>
    </row>
    <row r="6" spans="1:21">
      <c r="A6" s="2" t="s">
        <v>146</v>
      </c>
      <c r="B6" s="19" t="s">
        <v>47</v>
      </c>
      <c r="C6" s="19" t="s">
        <v>47</v>
      </c>
      <c r="D6" s="19" t="s">
        <v>47</v>
      </c>
      <c r="E6" s="3">
        <v>3074</v>
      </c>
      <c r="F6" s="3">
        <v>2889</v>
      </c>
      <c r="G6" s="3">
        <v>2844</v>
      </c>
      <c r="H6" s="3">
        <v>3049</v>
      </c>
      <c r="I6" s="3">
        <v>2850</v>
      </c>
      <c r="J6" s="3">
        <v>2911</v>
      </c>
      <c r="K6" s="3">
        <v>2965</v>
      </c>
      <c r="L6" s="3">
        <v>3677</v>
      </c>
      <c r="M6" s="3">
        <v>4033</v>
      </c>
      <c r="N6" s="3">
        <v>3986</v>
      </c>
      <c r="O6" s="3">
        <v>4052</v>
      </c>
      <c r="P6" s="3">
        <v>4524</v>
      </c>
      <c r="Q6" s="3">
        <v>5144</v>
      </c>
      <c r="R6" s="3">
        <v>5481</v>
      </c>
      <c r="S6" s="3">
        <v>6560</v>
      </c>
      <c r="T6" s="20">
        <f t="shared" si="0"/>
        <v>64.576016056196693</v>
      </c>
      <c r="U6" s="11">
        <v>64.58</v>
      </c>
    </row>
    <row r="7" spans="1:21">
      <c r="A7" s="2" t="s">
        <v>151</v>
      </c>
      <c r="B7" s="3">
        <v>9840</v>
      </c>
      <c r="C7" s="3">
        <v>11367</v>
      </c>
      <c r="D7" s="3">
        <v>9827</v>
      </c>
      <c r="E7" s="3">
        <v>9852</v>
      </c>
      <c r="F7" s="3">
        <v>9849</v>
      </c>
      <c r="G7" s="3">
        <v>10144</v>
      </c>
      <c r="H7" s="3">
        <v>3188</v>
      </c>
      <c r="I7" s="3">
        <v>2878</v>
      </c>
      <c r="J7" s="3">
        <v>4005</v>
      </c>
      <c r="K7" s="3">
        <v>3864</v>
      </c>
      <c r="L7" s="3">
        <v>7663</v>
      </c>
      <c r="M7" s="3">
        <v>8600</v>
      </c>
      <c r="N7" s="3">
        <v>10865</v>
      </c>
      <c r="O7" s="3">
        <v>10075</v>
      </c>
      <c r="P7" s="3">
        <v>5767</v>
      </c>
      <c r="Q7" s="3">
        <v>11688</v>
      </c>
      <c r="R7" s="3">
        <v>11702</v>
      </c>
      <c r="S7" s="3">
        <v>9252</v>
      </c>
      <c r="T7" s="20">
        <f t="shared" si="0"/>
        <v>-14.84583525080534</v>
      </c>
      <c r="U7" s="11">
        <v>-14.85</v>
      </c>
    </row>
    <row r="8" spans="1:21">
      <c r="A8" s="2" t="s">
        <v>162</v>
      </c>
      <c r="B8" s="19" t="s">
        <v>47</v>
      </c>
      <c r="C8" s="19" t="s">
        <v>47</v>
      </c>
      <c r="D8" s="19" t="s">
        <v>47</v>
      </c>
      <c r="E8" s="3">
        <v>1800</v>
      </c>
      <c r="F8" s="3">
        <v>1770</v>
      </c>
      <c r="G8" s="3">
        <v>1860</v>
      </c>
      <c r="H8" s="3">
        <v>2465</v>
      </c>
      <c r="I8" s="3">
        <v>2784</v>
      </c>
      <c r="J8" s="3">
        <v>2961</v>
      </c>
      <c r="K8" s="3">
        <v>2932</v>
      </c>
      <c r="L8" s="3">
        <v>5011</v>
      </c>
      <c r="M8" s="3">
        <v>5722</v>
      </c>
      <c r="N8" s="3">
        <v>6828</v>
      </c>
      <c r="O8" s="3">
        <v>6785</v>
      </c>
      <c r="P8" s="3">
        <v>5273</v>
      </c>
      <c r="Q8" s="3">
        <v>7341</v>
      </c>
      <c r="R8" s="3">
        <v>9169</v>
      </c>
      <c r="S8" s="3">
        <v>9950</v>
      </c>
      <c r="T8" s="20">
        <f t="shared" si="0"/>
        <v>45.72349150556532</v>
      </c>
      <c r="U8" s="11">
        <v>45.72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15</vt:i4>
      </vt:variant>
      <vt:variant>
        <vt:lpstr>Gráficos</vt:lpstr>
      </vt:variant>
      <vt:variant>
        <vt:i4>1</vt:i4>
      </vt:variant>
    </vt:vector>
  </HeadingPairs>
  <TitlesOfParts>
    <vt:vector size="16" baseType="lpstr">
      <vt:lpstr>micro de 1990 a 2007</vt:lpstr>
      <vt:lpstr>principais produtores</vt:lpstr>
      <vt:lpstr>produção municipal</vt:lpstr>
      <vt:lpstr>programa do gini</vt:lpstr>
      <vt:lpstr>Plan2</vt:lpstr>
      <vt:lpstr>VP de leite</vt:lpstr>
      <vt:lpstr>VAA</vt:lpstr>
      <vt:lpstr>QL</vt:lpstr>
      <vt:lpstr>Passo Fundo</vt:lpstr>
      <vt:lpstr>Vacas ordenhadas</vt:lpstr>
      <vt:lpstr>1999-2007</vt:lpstr>
      <vt:lpstr>1990-2007</vt:lpstr>
      <vt:lpstr>leite no Sul</vt:lpstr>
      <vt:lpstr>Vacas ordenhadas por estado</vt:lpstr>
      <vt:lpstr>Leite por Estado</vt:lpstr>
      <vt:lpstr>Gráf1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pccli</dc:creator>
  <cp:lastModifiedBy>pccli</cp:lastModifiedBy>
  <cp:lastPrinted>2010-03-05T13:30:44Z</cp:lastPrinted>
  <dcterms:created xsi:type="dcterms:W3CDTF">2009-10-20T12:26:43Z</dcterms:created>
  <dcterms:modified xsi:type="dcterms:W3CDTF">2011-04-26T11:09:48Z</dcterms:modified>
</cp:coreProperties>
</file>