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155" windowHeight="7965"/>
  </bookViews>
  <sheets>
    <sheet name="Figura 3" sheetId="3" r:id="rId1"/>
    <sheet name="Figura 4" sheetId="4" r:id="rId2"/>
    <sheet name="Figura 5" sheetId="5" r:id="rId3"/>
    <sheet name="Figura 6" sheetId="9" r:id="rId4"/>
  </sheets>
  <externalReferences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B20" i="9"/>
  <c r="B21"/>
  <c r="B22"/>
  <c r="B23"/>
  <c r="B24"/>
  <c r="B25"/>
  <c r="B26"/>
  <c r="B27"/>
  <c r="B28"/>
  <c r="B29"/>
  <c r="B30"/>
  <c r="B19"/>
  <c r="B22" i="5"/>
  <c r="B23"/>
  <c r="B24"/>
  <c r="B25"/>
  <c r="B26"/>
  <c r="B27"/>
  <c r="B28"/>
  <c r="B29"/>
  <c r="B30"/>
  <c r="B31"/>
  <c r="B32"/>
  <c r="B21"/>
  <c r="P57"/>
  <c r="P58"/>
  <c r="P59"/>
  <c r="P60"/>
  <c r="P61"/>
  <c r="P62"/>
  <c r="P63"/>
  <c r="P64"/>
  <c r="P65"/>
  <c r="P66"/>
  <c r="P67"/>
  <c r="P56"/>
  <c r="O57"/>
  <c r="O58"/>
  <c r="O59"/>
  <c r="O60"/>
  <c r="O61"/>
  <c r="O62"/>
  <c r="O63"/>
  <c r="O64"/>
  <c r="O65"/>
  <c r="O66"/>
  <c r="O67"/>
  <c r="O56"/>
  <c r="F32"/>
  <c r="F31"/>
  <c r="F30"/>
  <c r="F29"/>
  <c r="F28"/>
  <c r="F27"/>
  <c r="F26"/>
  <c r="F25"/>
  <c r="F24"/>
  <c r="F23"/>
  <c r="F22"/>
  <c r="F21"/>
  <c r="F20" i="9"/>
  <c r="F21"/>
  <c r="F22"/>
  <c r="F23"/>
  <c r="F24"/>
  <c r="F25"/>
  <c r="F26"/>
  <c r="F27"/>
  <c r="F28"/>
  <c r="F29"/>
  <c r="F30"/>
  <c r="F19"/>
</calcChain>
</file>

<file path=xl/sharedStrings.xml><?xml version="1.0" encoding="utf-8"?>
<sst xmlns="http://schemas.openxmlformats.org/spreadsheetml/2006/main" count="96" uniqueCount="29">
  <si>
    <t>S+1</t>
  </si>
  <si>
    <t>S+2</t>
  </si>
  <si>
    <t>S+3</t>
  </si>
  <si>
    <t>S+4</t>
  </si>
  <si>
    <t>S+5</t>
  </si>
  <si>
    <t>S+6</t>
  </si>
  <si>
    <t>S+7</t>
  </si>
  <si>
    <t>S+8</t>
  </si>
  <si>
    <t>S+9</t>
  </si>
  <si>
    <t>S+10</t>
  </si>
  <si>
    <t>S+11</t>
  </si>
  <si>
    <t>S0</t>
  </si>
  <si>
    <t>retorno</t>
  </si>
  <si>
    <t>varp</t>
  </si>
  <si>
    <t>dp</t>
  </si>
  <si>
    <t>carteira</t>
  </si>
  <si>
    <t>ATIVO</t>
  </si>
  <si>
    <t>β</t>
  </si>
  <si>
    <t>RF</t>
  </si>
  <si>
    <t xml:space="preserve"> TAXA DE RETORNO ESPERADA</t>
  </si>
  <si>
    <t>VARP</t>
  </si>
  <si>
    <t>DESVIO</t>
  </si>
  <si>
    <t>matriz de viancia dos retornos</t>
  </si>
  <si>
    <t>betas</t>
  </si>
  <si>
    <t xml:space="preserve"> TAXA DE RETORNO REQUERIDA</t>
  </si>
  <si>
    <t>RET MERCADO</t>
  </si>
  <si>
    <t>RETORNO MERCADO</t>
  </si>
  <si>
    <t>TAXA RETORNO</t>
  </si>
  <si>
    <t>retorno oferecido</t>
  </si>
</sst>
</file>

<file path=xl/styles.xml><?xml version="1.0" encoding="utf-8"?>
<styleSheet xmlns="http://schemas.openxmlformats.org/spreadsheetml/2006/main">
  <numFmts count="3">
    <numFmt numFmtId="164" formatCode="0.0%"/>
    <numFmt numFmtId="166" formatCode="0.0000"/>
    <numFmt numFmtId="167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2" fontId="0" fillId="2" borderId="0" xfId="0" applyNumberFormat="1" applyFill="1"/>
    <xf numFmtId="0" fontId="0" fillId="2" borderId="0" xfId="0" applyFill="1"/>
    <xf numFmtId="9" fontId="0" fillId="0" borderId="0" xfId="1" applyFont="1"/>
    <xf numFmtId="164" fontId="0" fillId="0" borderId="0" xfId="1" applyNumberFormat="1" applyFont="1"/>
    <xf numFmtId="0" fontId="0" fillId="2" borderId="0" xfId="0" applyFill="1" applyAlignment="1">
      <alignment horizontal="center"/>
    </xf>
    <xf numFmtId="0" fontId="0" fillId="3" borderId="0" xfId="0" applyFill="1"/>
    <xf numFmtId="2" fontId="2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4" fillId="0" borderId="0" xfId="0" applyFont="1" applyFill="1"/>
    <xf numFmtId="0" fontId="2" fillId="0" borderId="0" xfId="0" applyFont="1"/>
    <xf numFmtId="166" fontId="0" fillId="2" borderId="0" xfId="0" applyNumberFormat="1" applyFill="1"/>
    <xf numFmtId="0" fontId="2" fillId="3" borderId="0" xfId="0" applyFont="1" applyFill="1" applyAlignment="1">
      <alignment horizontal="center"/>
    </xf>
    <xf numFmtId="166" fontId="2" fillId="5" borderId="0" xfId="0" applyNumberFormat="1" applyFont="1" applyFill="1"/>
    <xf numFmtId="2" fontId="5" fillId="4" borderId="0" xfId="0" applyNumberFormat="1" applyFont="1" applyFill="1"/>
    <xf numFmtId="167" fontId="5" fillId="4" borderId="0" xfId="0" applyNumberFormat="1" applyFont="1" applyFill="1"/>
    <xf numFmtId="0" fontId="5" fillId="0" borderId="0" xfId="0" applyFont="1"/>
    <xf numFmtId="0" fontId="5" fillId="4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7" fontId="7" fillId="2" borderId="0" xfId="0" applyNumberFormat="1" applyFont="1" applyFill="1"/>
    <xf numFmtId="2" fontId="7" fillId="2" borderId="0" xfId="0" applyNumberFormat="1" applyFont="1" applyFill="1"/>
    <xf numFmtId="4" fontId="8" fillId="4" borderId="0" xfId="0" applyNumberFormat="1" applyFont="1" applyFill="1" applyBorder="1" applyAlignment="1">
      <alignment horizontal="center"/>
    </xf>
    <xf numFmtId="2" fontId="0" fillId="0" borderId="0" xfId="0" applyNumberFormat="1" applyFill="1"/>
    <xf numFmtId="0" fontId="0" fillId="0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6"/>
  <c:chart>
    <c:autoTitleDeleted val="1"/>
    <c:plotArea>
      <c:layout>
        <c:manualLayout>
          <c:layoutTarget val="inner"/>
          <c:xMode val="edge"/>
          <c:yMode val="edge"/>
          <c:x val="0.11344754873504707"/>
          <c:y val="2.5598320489216071E-2"/>
          <c:w val="0.8536695294940686"/>
          <c:h val="0.69003767259302606"/>
        </c:manualLayout>
      </c:layout>
      <c:scatterChart>
        <c:scatterStyle val="smoothMarker"/>
        <c:ser>
          <c:idx val="0"/>
          <c:order val="0"/>
          <c:spPr>
            <a:ln w="12700" cap="flat">
              <a:solidFill>
                <a:schemeClr val="accent5">
                  <a:lumMod val="75000"/>
                </a:schemeClr>
              </a:solidFill>
              <a:prstDash val="dash"/>
              <a:miter lim="800000"/>
            </a:ln>
          </c:spPr>
          <c:marker>
            <c:symbol val="none"/>
          </c:marker>
          <c:dLbls>
            <c:delete val="1"/>
          </c:dLbls>
          <c:xVal>
            <c:numRef>
              <c:f>'Figura 3'!$P$24:$P$73</c:f>
              <c:numCache>
                <c:formatCode>0.00</c:formatCode>
                <c:ptCount val="50"/>
                <c:pt idx="0">
                  <c:v>21.508300723209167</c:v>
                </c:pt>
                <c:pt idx="1">
                  <c:v>20.612787293328381</c:v>
                </c:pt>
                <c:pt idx="2">
                  <c:v>19.750594927748381</c:v>
                </c:pt>
                <c:pt idx="3">
                  <c:v>18.90113753190532</c:v>
                </c:pt>
                <c:pt idx="4">
                  <c:v>18.066128528270799</c:v>
                </c:pt>
                <c:pt idx="5">
                  <c:v>17.247669414293732</c:v>
                </c:pt>
                <c:pt idx="6">
                  <c:v>16.439069316722282</c:v>
                </c:pt>
                <c:pt idx="7">
                  <c:v>15.670705153246933</c:v>
                </c:pt>
                <c:pt idx="8">
                  <c:v>14.918612536023582</c:v>
                </c:pt>
                <c:pt idx="9">
                  <c:v>14.195879683908284</c:v>
                </c:pt>
                <c:pt idx="10">
                  <c:v>13.507257308573047</c:v>
                </c:pt>
                <c:pt idx="11">
                  <c:v>12.85822693842351</c:v>
                </c:pt>
                <c:pt idx="12">
                  <c:v>12.255080579090453</c:v>
                </c:pt>
                <c:pt idx="13">
                  <c:v>11.704956215210718</c:v>
                </c:pt>
                <c:pt idx="14">
                  <c:v>11.215658696661556</c:v>
                </c:pt>
                <c:pt idx="15">
                  <c:v>10.795369377654477</c:v>
                </c:pt>
                <c:pt idx="16">
                  <c:v>10.449880382090505</c:v>
                </c:pt>
                <c:pt idx="17">
                  <c:v>10.134544883713328</c:v>
                </c:pt>
                <c:pt idx="18">
                  <c:v>9.8313274790335416</c:v>
                </c:pt>
                <c:pt idx="19">
                  <c:v>9.5414883535012507</c:v>
                </c:pt>
                <c:pt idx="20">
                  <c:v>9.2662613820245756</c:v>
                </c:pt>
                <c:pt idx="21">
                  <c:v>9.0069417673259107</c:v>
                </c:pt>
                <c:pt idx="22">
                  <c:v>8.7649871648508419</c:v>
                </c:pt>
                <c:pt idx="23">
                  <c:v>8.5418382096595575</c:v>
                </c:pt>
                <c:pt idx="24">
                  <c:v>8.3390527039946214</c:v>
                </c:pt>
                <c:pt idx="25">
                  <c:v>8.1578183358052296</c:v>
                </c:pt>
                <c:pt idx="26">
                  <c:v>8.0004374880377647</c:v>
                </c:pt>
                <c:pt idx="27">
                  <c:v>7.8675917535164466</c:v>
                </c:pt>
                <c:pt idx="28">
                  <c:v>7.7606700741624106</c:v>
                </c:pt>
                <c:pt idx="29">
                  <c:v>7.6809504620196583</c:v>
                </c:pt>
                <c:pt idx="30">
                  <c:v>7.6290890675099607</c:v>
                </c:pt>
                <c:pt idx="31">
                  <c:v>7.6057215305321293</c:v>
                </c:pt>
                <c:pt idx="32">
                  <c:v>7.6088284210548904</c:v>
                </c:pt>
                <c:pt idx="33">
                  <c:v>7.6062474322099201</c:v>
                </c:pt>
                <c:pt idx="34">
                  <c:v>7.6153135194816501</c:v>
                </c:pt>
                <c:pt idx="35">
                  <c:v>7.6302031427741159</c:v>
                </c:pt>
                <c:pt idx="36">
                  <c:v>7.6507515970654802</c:v>
                </c:pt>
                <c:pt idx="37">
                  <c:v>7.6845299140546004</c:v>
                </c:pt>
                <c:pt idx="38">
                  <c:v>7.7369890784464728</c:v>
                </c:pt>
                <c:pt idx="39">
                  <c:v>7.8074323564152639</c:v>
                </c:pt>
                <c:pt idx="40">
                  <c:v>8.0190398427741965</c:v>
                </c:pt>
                <c:pt idx="41">
                  <c:v>8.9046055499387506</c:v>
                </c:pt>
                <c:pt idx="42">
                  <c:v>10.383303905790296</c:v>
                </c:pt>
                <c:pt idx="43">
                  <c:v>12.242017807534834</c:v>
                </c:pt>
                <c:pt idx="44">
                  <c:v>14.333701545658052</c:v>
                </c:pt>
                <c:pt idx="45">
                  <c:v>16.570304764849681</c:v>
                </c:pt>
                <c:pt idx="46">
                  <c:v>18.900502638818896</c:v>
                </c:pt>
                <c:pt idx="47">
                  <c:v>21.293590584962413</c:v>
                </c:pt>
                <c:pt idx="48">
                  <c:v>23.730528860520575</c:v>
                </c:pt>
                <c:pt idx="49">
                  <c:v>26.163371342393933</c:v>
                </c:pt>
              </c:numCache>
            </c:numRef>
          </c:xVal>
          <c:yVal>
            <c:numRef>
              <c:f>'Figura 3'!$N$24:$N$73</c:f>
              <c:numCache>
                <c:formatCode>0.00</c:formatCode>
                <c:ptCount val="50"/>
                <c:pt idx="0">
                  <c:v>2.04</c:v>
                </c:pt>
                <c:pt idx="1">
                  <c:v>2.2136734693877589</c:v>
                </c:pt>
                <c:pt idx="2">
                  <c:v>2.3873469387755142</c:v>
                </c:pt>
                <c:pt idx="3">
                  <c:v>2.5610204081632695</c:v>
                </c:pt>
                <c:pt idx="4">
                  <c:v>2.7346938775510248</c:v>
                </c:pt>
                <c:pt idx="5">
                  <c:v>2.9083673469387801</c:v>
                </c:pt>
                <c:pt idx="6">
                  <c:v>3.0820408163265354</c:v>
                </c:pt>
                <c:pt idx="7">
                  <c:v>3.2557142857142907</c:v>
                </c:pt>
                <c:pt idx="8">
                  <c:v>3.429387755102046</c:v>
                </c:pt>
                <c:pt idx="9">
                  <c:v>3.6030612244898013</c:v>
                </c:pt>
                <c:pt idx="10">
                  <c:v>3.7767346938775566</c:v>
                </c:pt>
                <c:pt idx="11">
                  <c:v>3.9504081632653119</c:v>
                </c:pt>
                <c:pt idx="12">
                  <c:v>4.1240816326530672</c:v>
                </c:pt>
                <c:pt idx="13">
                  <c:v>4.2977551020408225</c:v>
                </c:pt>
                <c:pt idx="14">
                  <c:v>4.4714285714285777</c:v>
                </c:pt>
                <c:pt idx="15">
                  <c:v>4.645102040816333</c:v>
                </c:pt>
                <c:pt idx="16">
                  <c:v>4.8187755102040883</c:v>
                </c:pt>
                <c:pt idx="17">
                  <c:v>4.9924489795918436</c:v>
                </c:pt>
                <c:pt idx="18">
                  <c:v>5.1661224489795989</c:v>
                </c:pt>
                <c:pt idx="19">
                  <c:v>5.3397959183673542</c:v>
                </c:pt>
                <c:pt idx="20">
                  <c:v>5.5134693877551095</c:v>
                </c:pt>
                <c:pt idx="21">
                  <c:v>5.6871428571428648</c:v>
                </c:pt>
                <c:pt idx="22">
                  <c:v>5.8608163265306201</c:v>
                </c:pt>
                <c:pt idx="23">
                  <c:v>6.0344897959183754</c:v>
                </c:pt>
                <c:pt idx="24">
                  <c:v>6.2081632653061307</c:v>
                </c:pt>
                <c:pt idx="25">
                  <c:v>6.381836734693886</c:v>
                </c:pt>
                <c:pt idx="26">
                  <c:v>6.5555102040816413</c:v>
                </c:pt>
                <c:pt idx="27">
                  <c:v>6.7291836734693966</c:v>
                </c:pt>
                <c:pt idx="28">
                  <c:v>6.9028571428571519</c:v>
                </c:pt>
                <c:pt idx="29">
                  <c:v>7.0765306122449072</c:v>
                </c:pt>
                <c:pt idx="30">
                  <c:v>7.2502040816326625</c:v>
                </c:pt>
                <c:pt idx="31">
                  <c:v>7.4238775510204178</c:v>
                </c:pt>
                <c:pt idx="32">
                  <c:v>7.5975510204081731</c:v>
                </c:pt>
                <c:pt idx="33">
                  <c:v>7.7712244897959284</c:v>
                </c:pt>
                <c:pt idx="34">
                  <c:v>7.9448979591836837</c:v>
                </c:pt>
                <c:pt idx="35">
                  <c:v>8.118571428571439</c:v>
                </c:pt>
                <c:pt idx="36">
                  <c:v>8.2922448979591934</c:v>
                </c:pt>
                <c:pt idx="37">
                  <c:v>8.4659183673469478</c:v>
                </c:pt>
                <c:pt idx="38">
                  <c:v>8.6395918367347022</c:v>
                </c:pt>
                <c:pt idx="39">
                  <c:v>8.8132653061224566</c:v>
                </c:pt>
                <c:pt idx="40">
                  <c:v>8.986938775510211</c:v>
                </c:pt>
                <c:pt idx="41">
                  <c:v>9.1606122448979654</c:v>
                </c:pt>
                <c:pt idx="42">
                  <c:v>9.3342857142857198</c:v>
                </c:pt>
                <c:pt idx="43">
                  <c:v>9.5079591836734743</c:v>
                </c:pt>
                <c:pt idx="44">
                  <c:v>9.6816326530612287</c:v>
                </c:pt>
                <c:pt idx="45">
                  <c:v>9.8553061224489831</c:v>
                </c:pt>
                <c:pt idx="46">
                  <c:v>10.028979591836737</c:v>
                </c:pt>
                <c:pt idx="47">
                  <c:v>10.202653061224492</c:v>
                </c:pt>
                <c:pt idx="48">
                  <c:v>10.376326530612246</c:v>
                </c:pt>
                <c:pt idx="49">
                  <c:v>10.55</c:v>
                </c:pt>
              </c:numCache>
            </c:numRef>
          </c:yVal>
          <c:smooth val="1"/>
        </c:ser>
        <c:dLbls>
          <c:showVal val="1"/>
          <c:showCatName val="1"/>
        </c:dLbls>
        <c:axId val="94765824"/>
        <c:axId val="94767744"/>
      </c:scatterChart>
      <c:valAx>
        <c:axId val="94765824"/>
        <c:scaling>
          <c:orientation val="minMax"/>
          <c:max val="27"/>
          <c:min val="0"/>
        </c:scaling>
        <c:axPos val="b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>
                    <a:latin typeface="Times New Roman" pitchFamily="18" charset="0"/>
                    <a:cs typeface="Times New Roman" pitchFamily="18" charset="0"/>
                  </a:rPr>
                  <a:t>Desvio-padrão</a:t>
                </a:r>
              </a:p>
            </c:rich>
          </c:tx>
          <c:layout/>
        </c:title>
        <c:numFmt formatCode="0.00" sourceLinked="0"/>
        <c:majorTickMark val="none"/>
        <c:tickLblPos val="nextTo"/>
        <c:txPr>
          <a:bodyPr rot="-2700000" vert="horz"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94767744"/>
        <c:crosses val="autoZero"/>
        <c:crossBetween val="midCat"/>
        <c:majorUnit val="1"/>
      </c:valAx>
      <c:valAx>
        <c:axId val="94767744"/>
        <c:scaling>
          <c:orientation val="minMax"/>
          <c:max val="11"/>
        </c:scaling>
        <c:axPos val="l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>
                    <a:latin typeface="Times New Roman" pitchFamily="18" charset="0"/>
                    <a:cs typeface="Times New Roman" pitchFamily="18" charset="0"/>
                  </a:rPr>
                  <a:t>Retornos %</a:t>
                </a:r>
              </a:p>
            </c:rich>
          </c:tx>
          <c:layout/>
        </c:title>
        <c:numFmt formatCode="0.00" sourceLinked="1"/>
        <c:majorTickMark val="none"/>
        <c:tickLblPos val="nextTo"/>
        <c:txPr>
          <a:bodyPr rot="0" vert="horz"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94765824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zero"/>
  </c:chart>
  <c:printSettings>
    <c:headerFooter/>
    <c:pageMargins b="0.78740157499999996" l="0.511811024" r="0.511811024" t="0.78740157499999996" header="0.31496062000000391" footer="0.3149606200000039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543209876543288"/>
          <c:y val="5.2380952380952375E-2"/>
          <c:w val="0.69296296296295878"/>
          <c:h val="0.7453809523809527"/>
        </c:manualLayout>
      </c:layout>
      <c:lineChart>
        <c:grouping val="standard"/>
        <c:ser>
          <c:idx val="0"/>
          <c:order val="0"/>
          <c:tx>
            <c:v>março</c:v>
          </c:tx>
          <c:marker>
            <c:symbol val="none"/>
          </c:marker>
          <c:cat>
            <c:numRef>
              <c:f>'Figura 4'!$N$54:$N$70</c:f>
              <c:numCache>
                <c:formatCode>0.00</c:formatCode>
                <c:ptCount val="17"/>
                <c:pt idx="0">
                  <c:v>7.7712244897959284</c:v>
                </c:pt>
                <c:pt idx="1">
                  <c:v>7.9448979591836837</c:v>
                </c:pt>
                <c:pt idx="2">
                  <c:v>8.118571428571439</c:v>
                </c:pt>
                <c:pt idx="3">
                  <c:v>8.2922448979591934</c:v>
                </c:pt>
                <c:pt idx="4">
                  <c:v>8.4659183673469478</c:v>
                </c:pt>
                <c:pt idx="5">
                  <c:v>8.6395918367347022</c:v>
                </c:pt>
                <c:pt idx="6">
                  <c:v>8.8132653061224566</c:v>
                </c:pt>
                <c:pt idx="7">
                  <c:v>8.986938775510211</c:v>
                </c:pt>
                <c:pt idx="8">
                  <c:v>9.1606122448979654</c:v>
                </c:pt>
                <c:pt idx="9">
                  <c:v>9.3342857142857198</c:v>
                </c:pt>
                <c:pt idx="10">
                  <c:v>9.5079591836734743</c:v>
                </c:pt>
                <c:pt idx="11">
                  <c:v>9.6816326530612287</c:v>
                </c:pt>
                <c:pt idx="12">
                  <c:v>9.8553061224489831</c:v>
                </c:pt>
                <c:pt idx="13">
                  <c:v>10.028979591836737</c:v>
                </c:pt>
                <c:pt idx="14">
                  <c:v>10.202653061224492</c:v>
                </c:pt>
                <c:pt idx="15">
                  <c:v>10.376326530612246</c:v>
                </c:pt>
                <c:pt idx="16" formatCode="General">
                  <c:v>10.55</c:v>
                </c:pt>
              </c:numCache>
            </c:numRef>
          </c:cat>
          <c:val>
            <c:numRef>
              <c:f>'Figura 4'!$B$55:$B$70</c:f>
              <c:numCache>
                <c:formatCode>0.0%</c:formatCode>
                <c:ptCount val="16"/>
                <c:pt idx="0">
                  <c:v>0.73163683297197779</c:v>
                </c:pt>
                <c:pt idx="1">
                  <c:v>0.74568497652258137</c:v>
                </c:pt>
                <c:pt idx="2">
                  <c:v>0.75908944203581286</c:v>
                </c:pt>
                <c:pt idx="3">
                  <c:v>0.7591025921658382</c:v>
                </c:pt>
                <c:pt idx="4">
                  <c:v>0.83554484487143166</c:v>
                </c:pt>
                <c:pt idx="5">
                  <c:v>0.87362980891166997</c:v>
                </c:pt>
                <c:pt idx="6">
                  <c:v>0.84618683978288101</c:v>
                </c:pt>
                <c:pt idx="7">
                  <c:v>0.75207775973720947</c:v>
                </c:pt>
                <c:pt idx="8">
                  <c:v>0.65789863120062864</c:v>
                </c:pt>
                <c:pt idx="9">
                  <c:v>0.56371950721283737</c:v>
                </c:pt>
                <c:pt idx="10">
                  <c:v>0.46954038322504615</c:v>
                </c:pt>
                <c:pt idx="11">
                  <c:v>0.375361259237255</c:v>
                </c:pt>
                <c:pt idx="12">
                  <c:v>0.28118213524946384</c:v>
                </c:pt>
                <c:pt idx="13">
                  <c:v>0.18700301126167268</c:v>
                </c:pt>
                <c:pt idx="14">
                  <c:v>9.2823887273881509E-2</c:v>
                </c:pt>
              </c:numCache>
            </c:numRef>
          </c:val>
        </c:ser>
        <c:ser>
          <c:idx val="1"/>
          <c:order val="1"/>
          <c:tx>
            <c:v>abril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'Figura 4'!$N$54:$N$70</c:f>
              <c:numCache>
                <c:formatCode>0.00</c:formatCode>
                <c:ptCount val="17"/>
                <c:pt idx="0">
                  <c:v>7.7712244897959284</c:v>
                </c:pt>
                <c:pt idx="1">
                  <c:v>7.9448979591836837</c:v>
                </c:pt>
                <c:pt idx="2">
                  <c:v>8.118571428571439</c:v>
                </c:pt>
                <c:pt idx="3">
                  <c:v>8.2922448979591934</c:v>
                </c:pt>
                <c:pt idx="4">
                  <c:v>8.4659183673469478</c:v>
                </c:pt>
                <c:pt idx="5">
                  <c:v>8.6395918367347022</c:v>
                </c:pt>
                <c:pt idx="6">
                  <c:v>8.8132653061224566</c:v>
                </c:pt>
                <c:pt idx="7">
                  <c:v>8.986938775510211</c:v>
                </c:pt>
                <c:pt idx="8">
                  <c:v>9.1606122448979654</c:v>
                </c:pt>
                <c:pt idx="9">
                  <c:v>9.3342857142857198</c:v>
                </c:pt>
                <c:pt idx="10">
                  <c:v>9.5079591836734743</c:v>
                </c:pt>
                <c:pt idx="11">
                  <c:v>9.6816326530612287</c:v>
                </c:pt>
                <c:pt idx="12">
                  <c:v>9.8553061224489831</c:v>
                </c:pt>
                <c:pt idx="13">
                  <c:v>10.028979591836737</c:v>
                </c:pt>
                <c:pt idx="14">
                  <c:v>10.202653061224492</c:v>
                </c:pt>
                <c:pt idx="15">
                  <c:v>10.376326530612246</c:v>
                </c:pt>
                <c:pt idx="16" formatCode="General">
                  <c:v>10.55</c:v>
                </c:pt>
              </c:numCache>
            </c:numRef>
          </c:cat>
          <c:val>
            <c:numRef>
              <c:f>'Figura 4'!$C$55:$C$70</c:f>
              <c:numCache>
                <c:formatCode>0.0%</c:formatCode>
                <c:ptCount val="16"/>
                <c:pt idx="0">
                  <c:v>0.19319056704427165</c:v>
                </c:pt>
                <c:pt idx="1">
                  <c:v>0.18059965233291775</c:v>
                </c:pt>
                <c:pt idx="2">
                  <c:v>0.16785430612946894</c:v>
                </c:pt>
                <c:pt idx="3">
                  <c:v>0.16785416483492824</c:v>
                </c:pt>
                <c:pt idx="4">
                  <c:v>6.9393002097477674E-2</c:v>
                </c:pt>
                <c:pt idx="5">
                  <c:v>2.0360990020964399E-2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3"/>
          <c:order val="2"/>
          <c:tx>
            <c:v>novembro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'Figura 4'!$N$54:$N$70</c:f>
              <c:numCache>
                <c:formatCode>0.00</c:formatCode>
                <c:ptCount val="17"/>
                <c:pt idx="0">
                  <c:v>7.7712244897959284</c:v>
                </c:pt>
                <c:pt idx="1">
                  <c:v>7.9448979591836837</c:v>
                </c:pt>
                <c:pt idx="2">
                  <c:v>8.118571428571439</c:v>
                </c:pt>
                <c:pt idx="3">
                  <c:v>8.2922448979591934</c:v>
                </c:pt>
                <c:pt idx="4">
                  <c:v>8.4659183673469478</c:v>
                </c:pt>
                <c:pt idx="5">
                  <c:v>8.6395918367347022</c:v>
                </c:pt>
                <c:pt idx="6">
                  <c:v>8.8132653061224566</c:v>
                </c:pt>
                <c:pt idx="7">
                  <c:v>8.986938775510211</c:v>
                </c:pt>
                <c:pt idx="8">
                  <c:v>9.1606122448979654</c:v>
                </c:pt>
                <c:pt idx="9">
                  <c:v>9.3342857142857198</c:v>
                </c:pt>
                <c:pt idx="10">
                  <c:v>9.5079591836734743</c:v>
                </c:pt>
                <c:pt idx="11">
                  <c:v>9.6816326530612287</c:v>
                </c:pt>
                <c:pt idx="12">
                  <c:v>9.8553061224489831</c:v>
                </c:pt>
                <c:pt idx="13">
                  <c:v>10.028979591836737</c:v>
                </c:pt>
                <c:pt idx="14">
                  <c:v>10.202653061224492</c:v>
                </c:pt>
                <c:pt idx="15">
                  <c:v>10.376326530612246</c:v>
                </c:pt>
                <c:pt idx="16" formatCode="General">
                  <c:v>10.55</c:v>
                </c:pt>
              </c:numCache>
            </c:numRef>
          </c:cat>
          <c:val>
            <c:numRef>
              <c:f>'Figura 4'!$J$55:$J$70</c:f>
              <c:numCache>
                <c:formatCode>0.0%</c:formatCode>
                <c:ptCount val="16"/>
                <c:pt idx="0">
                  <c:v>2.962276787770755E-2</c:v>
                </c:pt>
                <c:pt idx="1">
                  <c:v>3.9911092339687232E-2</c:v>
                </c:pt>
                <c:pt idx="2">
                  <c:v>4.7844982340713459E-2</c:v>
                </c:pt>
                <c:pt idx="3">
                  <c:v>4.791357670220061E-2</c:v>
                </c:pt>
                <c:pt idx="4">
                  <c:v>3.8011278239052419E-2</c:v>
                </c:pt>
                <c:pt idx="5">
                  <c:v>3.555406676904712E-2</c:v>
                </c:pt>
                <c:pt idx="6">
                  <c:v>0.15336528596103963</c:v>
                </c:pt>
                <c:pt idx="7">
                  <c:v>0.24792224026279031</c:v>
                </c:pt>
                <c:pt idx="8">
                  <c:v>0.34210136879937109</c:v>
                </c:pt>
                <c:pt idx="9">
                  <c:v>0.4362804927871623</c:v>
                </c:pt>
                <c:pt idx="10">
                  <c:v>0.53045961677495346</c:v>
                </c:pt>
                <c:pt idx="11">
                  <c:v>0.62463874076274462</c:v>
                </c:pt>
                <c:pt idx="12">
                  <c:v>0.71881786475053577</c:v>
                </c:pt>
                <c:pt idx="13">
                  <c:v>0.81299698873832693</c:v>
                </c:pt>
                <c:pt idx="14">
                  <c:v>0.90717611272611809</c:v>
                </c:pt>
                <c:pt idx="15" formatCode="0%">
                  <c:v>1</c:v>
                </c:pt>
              </c:numCache>
            </c:numRef>
          </c:val>
        </c:ser>
        <c:marker val="1"/>
        <c:axId val="94900224"/>
        <c:axId val="94901760"/>
      </c:lineChart>
      <c:catAx>
        <c:axId val="94900224"/>
        <c:scaling>
          <c:orientation val="minMax"/>
        </c:scaling>
        <c:axPos val="b"/>
        <c:numFmt formatCode="0.00" sourceLinked="1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94901760"/>
        <c:crosses val="autoZero"/>
        <c:auto val="1"/>
        <c:lblAlgn val="ctr"/>
        <c:lblOffset val="100"/>
      </c:catAx>
      <c:valAx>
        <c:axId val="94901760"/>
        <c:scaling>
          <c:orientation val="minMax"/>
          <c:max val="1"/>
          <c:min val="0"/>
        </c:scaling>
        <c:axPos val="l"/>
        <c:numFmt formatCode="0.0%" sourceLinked="1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94900224"/>
        <c:crosses val="autoZero"/>
        <c:crossBetween val="between"/>
        <c:majorUnit val="0.1"/>
      </c:valAx>
    </c:plotArea>
    <c:legend>
      <c:legendPos val="r"/>
      <c:layout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scatterChart>
        <c:scatterStyle val="lineMarker"/>
        <c:ser>
          <c:idx val="0"/>
          <c:order val="0"/>
          <c:spPr>
            <a:ln w="28575">
              <a:solidFill>
                <a:sysClr val="windowText" lastClr="000000">
                  <a:shade val="95000"/>
                  <a:satMod val="105000"/>
                </a:sysClr>
              </a:solidFill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trendline>
            <c:spPr>
              <a:ln w="9525"/>
            </c:spPr>
            <c:trendlineType val="linear"/>
          </c:trendline>
          <c:xVal>
            <c:numRef>
              <c:f>'Figura 5'!$B$21:$B$32</c:f>
              <c:numCache>
                <c:formatCode>0.0000</c:formatCode>
                <c:ptCount val="12"/>
                <c:pt idx="0">
                  <c:v>8.1217874940506418E-2</c:v>
                </c:pt>
                <c:pt idx="1">
                  <c:v>0.37229141867807009</c:v>
                </c:pt>
                <c:pt idx="2">
                  <c:v>0.93536736786882768</c:v>
                </c:pt>
                <c:pt idx="3">
                  <c:v>0.93885950889611336</c:v>
                </c:pt>
                <c:pt idx="4">
                  <c:v>0.9540487423380335</c:v>
                </c:pt>
                <c:pt idx="5">
                  <c:v>1.0741901045267275</c:v>
                </c:pt>
                <c:pt idx="6">
                  <c:v>1.2478461489842718</c:v>
                </c:pt>
                <c:pt idx="7">
                  <c:v>1.3581223050529447</c:v>
                </c:pt>
                <c:pt idx="8">
                  <c:v>1.3718426452182653</c:v>
                </c:pt>
                <c:pt idx="9">
                  <c:v>1.317697084075657</c:v>
                </c:pt>
                <c:pt idx="10">
                  <c:v>1.2371339689633174</c:v>
                </c:pt>
                <c:pt idx="11">
                  <c:v>1.1113828304572602</c:v>
                </c:pt>
              </c:numCache>
            </c:numRef>
          </c:xVal>
          <c:yVal>
            <c:numRef>
              <c:f>'Figura 5'!$F$21:$F$32</c:f>
              <c:numCache>
                <c:formatCode>0.00</c:formatCode>
                <c:ptCount val="12"/>
                <c:pt idx="0">
                  <c:v>1.9211150747501271</c:v>
                </c:pt>
                <c:pt idx="1">
                  <c:v>3.1436239584478942</c:v>
                </c:pt>
                <c:pt idx="2">
                  <c:v>5.5085429450490766</c:v>
                </c:pt>
                <c:pt idx="3">
                  <c:v>5.523209937363676</c:v>
                </c:pt>
                <c:pt idx="4">
                  <c:v>5.5870047178197408</c:v>
                </c:pt>
                <c:pt idx="5">
                  <c:v>6.0915984390122553</c:v>
                </c:pt>
                <c:pt idx="6">
                  <c:v>6.8209538257339419</c:v>
                </c:pt>
                <c:pt idx="7">
                  <c:v>7.2841136812223679</c:v>
                </c:pt>
                <c:pt idx="8">
                  <c:v>7.3417391099167144</c:v>
                </c:pt>
                <c:pt idx="9">
                  <c:v>7.1143277531177596</c:v>
                </c:pt>
                <c:pt idx="10">
                  <c:v>6.7759626696459332</c:v>
                </c:pt>
                <c:pt idx="11">
                  <c:v>6.2478078879204926</c:v>
                </c:pt>
              </c:numCache>
            </c:numRef>
          </c:yVal>
        </c:ser>
        <c:axId val="95012736"/>
        <c:axId val="95023104"/>
      </c:scatterChart>
      <c:valAx>
        <c:axId val="95012736"/>
        <c:scaling>
          <c:orientation val="minMax"/>
        </c:scaling>
        <c:axPos val="b"/>
        <c:majorGridlines/>
        <c:minorGridlines>
          <c:spPr>
            <a:ln w="3175"/>
          </c:spPr>
        </c:minorGridlines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>
                    <a:latin typeface="Times New Roman" pitchFamily="18" charset="0"/>
                    <a:cs typeface="Times New Roman" pitchFamily="18" charset="0"/>
                  </a:rPr>
                  <a:t>Betas</a:t>
                </a:r>
              </a:p>
            </c:rich>
          </c:tx>
          <c:layout/>
        </c:title>
        <c:numFmt formatCode="General" sourceLinked="0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95023104"/>
        <c:crosses val="autoZero"/>
        <c:crossBetween val="midCat"/>
        <c:majorUnit val="0.1"/>
      </c:valAx>
      <c:valAx>
        <c:axId val="95023104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>
                    <a:latin typeface="Times New Roman" pitchFamily="18" charset="0"/>
                    <a:cs typeface="Times New Roman" pitchFamily="18" charset="0"/>
                  </a:rPr>
                  <a:t>Retorno %</a:t>
                </a:r>
              </a:p>
            </c:rich>
          </c:tx>
          <c:layout/>
        </c:title>
        <c:numFmt formatCode="#,##0.00" sourceLinked="0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95012736"/>
        <c:crosses val="autoZero"/>
        <c:crossBetween val="midCat"/>
      </c:valAx>
    </c:plotArea>
    <c:plotVisOnly val="1"/>
  </c:chart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1230301393888678"/>
          <c:y val="0.14246070890385068"/>
          <c:w val="0.78149257949306128"/>
          <c:h val="0.72725918866909189"/>
        </c:manualLayout>
      </c:layout>
      <c:barChart>
        <c:barDir val="col"/>
        <c:grouping val="clustered"/>
        <c:ser>
          <c:idx val="1"/>
          <c:order val="1"/>
          <c:tx>
            <c:v>Retorno médio oferecido %</c:v>
          </c:tx>
          <c:spPr>
            <a:solidFill>
              <a:srgbClr val="0070C0"/>
            </a:solidFill>
          </c:spPr>
          <c:val>
            <c:numRef>
              <c:f>'Figura 6'!$A$36:$A$47</c:f>
              <c:numCache>
                <c:formatCode>#,##0.00</c:formatCode>
                <c:ptCount val="12"/>
                <c:pt idx="0">
                  <c:v>8.7034347645768619</c:v>
                </c:pt>
                <c:pt idx="1">
                  <c:v>5.4944629926688053</c:v>
                </c:pt>
                <c:pt idx="2">
                  <c:v>7.7041256965133993</c:v>
                </c:pt>
                <c:pt idx="3">
                  <c:v>4.4441599729528729</c:v>
                </c:pt>
                <c:pt idx="4">
                  <c:v>6.7114747119289158</c:v>
                </c:pt>
                <c:pt idx="5">
                  <c:v>6.244261550805339</c:v>
                </c:pt>
                <c:pt idx="6">
                  <c:v>8.0467034101930057</c:v>
                </c:pt>
                <c:pt idx="7">
                  <c:v>10.259091308515485</c:v>
                </c:pt>
                <c:pt idx="8">
                  <c:v>10.547510840398807</c:v>
                </c:pt>
                <c:pt idx="9">
                  <c:v>8.9530343877481986</c:v>
                </c:pt>
                <c:pt idx="10">
                  <c:v>8.4026947210821508</c:v>
                </c:pt>
                <c:pt idx="11">
                  <c:v>2.0355974157271599</c:v>
                </c:pt>
              </c:numCache>
            </c:numRef>
          </c:val>
        </c:ser>
        <c:gapWidth val="177"/>
        <c:overlap val="31"/>
        <c:axId val="97846400"/>
        <c:axId val="97847936"/>
      </c:barChart>
      <c:lineChart>
        <c:grouping val="standard"/>
        <c:ser>
          <c:idx val="0"/>
          <c:order val="0"/>
          <c:tx>
            <c:v>Retorno médio requerido %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7.0640166777540207E-3"/>
                  <c:y val="9.4814823663093954E-3"/>
                </c:manualLayout>
              </c:layout>
              <c:showVal val="1"/>
            </c:dLbl>
            <c:dLbl>
              <c:idx val="1"/>
              <c:layout>
                <c:manualLayout>
                  <c:x val="-4.7093444518360363E-3"/>
                  <c:y val="9.481482366309326E-3"/>
                </c:manualLayout>
              </c:layout>
              <c:showVal val="1"/>
            </c:dLbl>
            <c:dLbl>
              <c:idx val="2"/>
              <c:layout>
                <c:manualLayout>
                  <c:x val="-7.0640166777540175E-2"/>
                  <c:y val="-2.3703705915773216E-2"/>
                </c:manualLayout>
              </c:layout>
              <c:showVal val="1"/>
            </c:dLbl>
            <c:dLbl>
              <c:idx val="3"/>
              <c:layout>
                <c:manualLayout>
                  <c:x val="-3.2965411162852051E-2"/>
                  <c:y val="-3.3185188282082313E-2"/>
                </c:manualLayout>
              </c:layout>
              <c:showVal val="1"/>
            </c:dLbl>
            <c:dLbl>
              <c:idx val="4"/>
              <c:layout>
                <c:manualLayout>
                  <c:x val="-7.0640166777539756E-3"/>
                  <c:y val="1.8962964732618538E-2"/>
                </c:manualLayout>
              </c:layout>
              <c:showVal val="1"/>
            </c:dLbl>
            <c:dLbl>
              <c:idx val="5"/>
              <c:layout>
                <c:manualLayout>
                  <c:x val="-3.7674755614688214E-2"/>
                  <c:y val="-3.7925929465236895E-2"/>
                </c:manualLayout>
              </c:layout>
              <c:showVal val="1"/>
            </c:dLbl>
            <c:dLbl>
              <c:idx val="6"/>
              <c:layout>
                <c:manualLayout>
                  <c:x val="-4.7093444518360363E-3"/>
                  <c:y val="2.3703705915773216E-2"/>
                </c:manualLayout>
              </c:layout>
              <c:showVal val="1"/>
            </c:dLbl>
            <c:dLbl>
              <c:idx val="7"/>
              <c:layout>
                <c:manualLayout>
                  <c:x val="-2.3546722259179206E-3"/>
                  <c:y val="-4.266667064839192E-2"/>
                </c:manualLayout>
              </c:layout>
              <c:showVal val="1"/>
            </c:dLbl>
            <c:dLbl>
              <c:idx val="8"/>
              <c:layout>
                <c:manualLayout>
                  <c:x val="-9.4186889036720275E-3"/>
                  <c:y val="-2.8444447098927756E-2"/>
                </c:manualLayout>
              </c:layout>
              <c:showVal val="1"/>
            </c:dLbl>
            <c:dLbl>
              <c:idx val="9"/>
              <c:layout>
                <c:manualLayout>
                  <c:x val="-4.7093444518360363E-3"/>
                  <c:y val="-3.792592946523695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-3.3185188282082313E-2"/>
                </c:manualLayout>
              </c:layout>
              <c:showVal val="1"/>
            </c:dLbl>
            <c:txPr>
              <a:bodyPr/>
              <a:lstStyle/>
              <a:p>
                <a:pPr>
                  <a:defRPr sz="800" b="1">
                    <a:latin typeface="Times New Roman" pitchFamily="18" charset="0"/>
                    <a:cs typeface="Times New Roman" pitchFamily="18" charset="0"/>
                  </a:defRPr>
                </a:pPr>
                <a:endParaRPr lang="pt-BR"/>
              </a:p>
            </c:txPr>
            <c:showVal val="1"/>
          </c:dLbls>
          <c:cat>
            <c:strRef>
              <c:f>'[2]50'!$BE$3:$BE$14</c:f>
              <c:strCache>
                <c:ptCount val="12"/>
                <c:pt idx="0">
                  <c:v>S0</c:v>
                </c:pt>
                <c:pt idx="1">
                  <c:v>S+1</c:v>
                </c:pt>
                <c:pt idx="2">
                  <c:v>S+2</c:v>
                </c:pt>
                <c:pt idx="3">
                  <c:v>S+3</c:v>
                </c:pt>
                <c:pt idx="4">
                  <c:v>S+4</c:v>
                </c:pt>
                <c:pt idx="5">
                  <c:v>S+5</c:v>
                </c:pt>
                <c:pt idx="6">
                  <c:v>S+6</c:v>
                </c:pt>
                <c:pt idx="7">
                  <c:v>S+7</c:v>
                </c:pt>
                <c:pt idx="8">
                  <c:v>S+8</c:v>
                </c:pt>
                <c:pt idx="9">
                  <c:v>S+9</c:v>
                </c:pt>
                <c:pt idx="10">
                  <c:v>S+10</c:v>
                </c:pt>
                <c:pt idx="11">
                  <c:v>S+11</c:v>
                </c:pt>
              </c:strCache>
            </c:strRef>
          </c:cat>
          <c:val>
            <c:numRef>
              <c:f>'Figura 6'!$F$19:$F$30</c:f>
              <c:numCache>
                <c:formatCode>0.00</c:formatCode>
                <c:ptCount val="12"/>
                <c:pt idx="0">
                  <c:v>1.9211150747501271</c:v>
                </c:pt>
                <c:pt idx="1">
                  <c:v>3.1436239584478942</c:v>
                </c:pt>
                <c:pt idx="2">
                  <c:v>5.5085429450490766</c:v>
                </c:pt>
                <c:pt idx="3">
                  <c:v>5.523209937363676</c:v>
                </c:pt>
                <c:pt idx="4">
                  <c:v>5.5870047178197408</c:v>
                </c:pt>
                <c:pt idx="5">
                  <c:v>6.0915984390122553</c:v>
                </c:pt>
                <c:pt idx="6">
                  <c:v>6.8209538257339419</c:v>
                </c:pt>
                <c:pt idx="7">
                  <c:v>7.2841136812223679</c:v>
                </c:pt>
                <c:pt idx="8">
                  <c:v>7.3417391099167144</c:v>
                </c:pt>
                <c:pt idx="9">
                  <c:v>7.1143277531177596</c:v>
                </c:pt>
                <c:pt idx="10">
                  <c:v>6.7759626696459332</c:v>
                </c:pt>
                <c:pt idx="11">
                  <c:v>6.2478078879204926</c:v>
                </c:pt>
              </c:numCache>
            </c:numRef>
          </c:val>
        </c:ser>
        <c:marker val="1"/>
        <c:axId val="97846400"/>
        <c:axId val="97847936"/>
      </c:lineChart>
      <c:catAx>
        <c:axId val="97846400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97847936"/>
        <c:crosses val="autoZero"/>
        <c:auto val="1"/>
        <c:lblAlgn val="ctr"/>
        <c:lblOffset val="100"/>
      </c:catAx>
      <c:valAx>
        <c:axId val="97847936"/>
        <c:scaling>
          <c:orientation val="minMax"/>
          <c:max val="11"/>
          <c:min val="0"/>
        </c:scaling>
        <c:axPos val="l"/>
        <c:numFmt formatCode="#,##0.00" sourceLinked="1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97846400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9.1206543806299362E-2"/>
          <c:y val="3.3410677736913294E-2"/>
          <c:w val="0.85257779271701628"/>
          <c:h val="0.10069373194639566"/>
        </c:manualLayout>
      </c:layout>
    </c:legend>
    <c:plotVisOnly val="1"/>
    <c:dispBlanksAs val="gap"/>
  </c:chart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8</xdr:col>
      <xdr:colOff>161925</xdr:colOff>
      <xdr:row>16</xdr:row>
      <xdr:rowOff>173832</xdr:rowOff>
    </xdr:to>
    <xdr:graphicFrame macro="">
      <xdr:nvGraphicFramePr>
        <xdr:cNvPr id="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</xdr:colOff>
      <xdr:row>2</xdr:row>
      <xdr:rowOff>171449</xdr:rowOff>
    </xdr:from>
    <xdr:to>
      <xdr:col>17</xdr:col>
      <xdr:colOff>219303</xdr:colOff>
      <xdr:row>16</xdr:row>
      <xdr:rowOff>85724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1" y="552449"/>
          <a:ext cx="4486502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0.31935</cdr:x>
      <cdr:y>0.00996</cdr:y>
    </cdr:from>
    <cdr:to>
      <cdr:x>0.72023</cdr:x>
      <cdr:y>0.12614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09140" y="28575"/>
          <a:ext cx="201988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>
              <a:latin typeface="Times New Roman" pitchFamily="18" charset="0"/>
              <a:cs typeface="Times New Roman" pitchFamily="18" charset="0"/>
            </a:rPr>
            <a:t>fronteira eficiente</a:t>
          </a:r>
        </a:p>
      </cdr:txBody>
    </cdr:sp>
  </cdr:relSizeAnchor>
  <cdr:relSizeAnchor xmlns:cdr="http://schemas.openxmlformats.org/drawingml/2006/chartDrawing">
    <cdr:from>
      <cdr:x>0.21928</cdr:x>
      <cdr:y>0.40166</cdr:y>
    </cdr:from>
    <cdr:to>
      <cdr:x>0.52947</cdr:x>
      <cdr:y>0.51784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104901" y="1152525"/>
          <a:ext cx="1562929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1100">
              <a:latin typeface="Times New Roman" pitchFamily="18" charset="0"/>
              <a:cs typeface="Times New Roman" pitchFamily="18" charset="0"/>
            </a:rPr>
            <a:t>fronteira ineficiente</a:t>
          </a:r>
        </a:p>
      </cdr:txBody>
    </cdr:sp>
  </cdr:relSizeAnchor>
  <cdr:relSizeAnchor xmlns:cdr="http://schemas.openxmlformats.org/drawingml/2006/chartDrawing">
    <cdr:from>
      <cdr:x>0.28021</cdr:x>
      <cdr:y>0.21577</cdr:y>
    </cdr:from>
    <cdr:to>
      <cdr:x>0.36731</cdr:x>
      <cdr:y>0.33195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411912" y="619125"/>
          <a:ext cx="43885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>
              <a:latin typeface="Times New Roman" pitchFamily="18" charset="0"/>
              <a:cs typeface="Times New Roman" pitchFamily="18" charset="0"/>
            </a:rPr>
            <a:t>MV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85725</xdr:rowOff>
    </xdr:from>
    <xdr:to>
      <xdr:col>8</xdr:col>
      <xdr:colOff>352425</xdr:colOff>
      <xdr:row>16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8</xdr:col>
      <xdr:colOff>123825</xdr:colOff>
      <xdr:row>15</xdr:row>
      <xdr:rowOff>90489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523874</xdr:colOff>
      <xdr:row>0</xdr:row>
      <xdr:rowOff>180975</xdr:rowOff>
    </xdr:from>
    <xdr:to>
      <xdr:col>16</xdr:col>
      <xdr:colOff>342899</xdr:colOff>
      <xdr:row>15</xdr:row>
      <xdr:rowOff>72539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4" y="180975"/>
          <a:ext cx="4695825" cy="2749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183357</xdr:colOff>
      <xdr:row>14</xdr:row>
      <xdr:rowOff>119063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514350</xdr:colOff>
      <xdr:row>0</xdr:row>
      <xdr:rowOff>161925</xdr:rowOff>
    </xdr:from>
    <xdr:to>
      <xdr:col>16</xdr:col>
      <xdr:colOff>419100</xdr:colOff>
      <xdr:row>15</xdr:row>
      <xdr:rowOff>104775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161925"/>
          <a:ext cx="4781550" cy="28003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571500</xdr:colOff>
      <xdr:row>16</xdr:row>
      <xdr:rowOff>171450</xdr:rowOff>
    </xdr:from>
    <xdr:to>
      <xdr:col>13</xdr:col>
      <xdr:colOff>590550</xdr:colOff>
      <xdr:row>18</xdr:row>
      <xdr:rowOff>104775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38700" y="3219450"/>
          <a:ext cx="3676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serta&#231;&#227;o/Disserta&#231;&#227;o%20revisada/15%20anosvanta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serta&#231;&#227;o/Disserta&#231;&#227;o%20revisada/15%20an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"/>
      <sheetName val="capm"/>
      <sheetName val="Plan1"/>
      <sheetName val="Plan2"/>
    </sheetNames>
    <sheetDataSet>
      <sheetData sheetId="0">
        <row r="3">
          <cell r="A3">
            <v>34759</v>
          </cell>
        </row>
        <row r="36">
          <cell r="BW36">
            <v>1.58</v>
          </cell>
          <cell r="BX36">
            <v>0</v>
          </cell>
        </row>
        <row r="37">
          <cell r="BW37">
            <v>1.9211150747501271</v>
          </cell>
          <cell r="BX37">
            <v>8.1217874940506418E-2</v>
          </cell>
        </row>
        <row r="38">
          <cell r="BW38">
            <v>3.1436239584478942</v>
          </cell>
          <cell r="BX38">
            <v>0.37229141867807009</v>
          </cell>
        </row>
        <row r="39">
          <cell r="BW39">
            <v>5.5085429450490766</v>
          </cell>
          <cell r="BX39">
            <v>0.93536736786882768</v>
          </cell>
        </row>
        <row r="40">
          <cell r="BW40">
            <v>5.523209937363676</v>
          </cell>
          <cell r="BX40">
            <v>0.93885950889611336</v>
          </cell>
        </row>
        <row r="41">
          <cell r="BW41">
            <v>5.5870047178197408</v>
          </cell>
          <cell r="BX41">
            <v>0.9540487423380335</v>
          </cell>
        </row>
        <row r="42">
          <cell r="BW42">
            <v>6.0915984390122553</v>
          </cell>
          <cell r="BX42">
            <v>1.0741901045267275</v>
          </cell>
        </row>
        <row r="43">
          <cell r="BW43">
            <v>6.8209538257339419</v>
          </cell>
          <cell r="BX43">
            <v>1.2478461489842718</v>
          </cell>
        </row>
        <row r="44">
          <cell r="BW44">
            <v>7.2841136812223679</v>
          </cell>
          <cell r="BX44">
            <v>1.3581223050529447</v>
          </cell>
        </row>
        <row r="45">
          <cell r="BW45">
            <v>7.3417391099167144</v>
          </cell>
          <cell r="BX45">
            <v>1.3718426452182653</v>
          </cell>
        </row>
        <row r="46">
          <cell r="BW46">
            <v>7.1143277531177596</v>
          </cell>
          <cell r="BX46">
            <v>1.317697084075657</v>
          </cell>
        </row>
        <row r="47">
          <cell r="BW47">
            <v>6.7759626696459332</v>
          </cell>
          <cell r="BX47">
            <v>1.2371339689633174</v>
          </cell>
        </row>
        <row r="48">
          <cell r="BW48">
            <v>6.2478078879204926</v>
          </cell>
          <cell r="BX48">
            <v>1.1113828304572602</v>
          </cell>
        </row>
      </sheetData>
      <sheetData sheetId="1" refreshError="1"/>
      <sheetData sheetId="2" refreshError="1"/>
      <sheetData sheetId="3">
        <row r="9">
          <cell r="F9" t="str">
            <v>março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0"/>
      <sheetName val="Plan1"/>
      <sheetName val="capm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>
        <row r="3">
          <cell r="BE3" t="str">
            <v>S0</v>
          </cell>
          <cell r="BF3">
            <v>8.7034347645768619</v>
          </cell>
        </row>
        <row r="4">
          <cell r="BE4" t="str">
            <v>S+1</v>
          </cell>
          <cell r="BF4">
            <v>5.4944629926688053</v>
          </cell>
        </row>
        <row r="5">
          <cell r="BE5" t="str">
            <v>S+2</v>
          </cell>
          <cell r="BF5">
            <v>7.7041256965133993</v>
          </cell>
        </row>
        <row r="6">
          <cell r="BE6" t="str">
            <v>S+3</v>
          </cell>
          <cell r="BF6">
            <v>4.4441599729528729</v>
          </cell>
        </row>
        <row r="7">
          <cell r="BE7" t="str">
            <v>S+4</v>
          </cell>
          <cell r="BF7">
            <v>6.7114747119289158</v>
          </cell>
        </row>
        <row r="8">
          <cell r="BE8" t="str">
            <v>S+5</v>
          </cell>
          <cell r="BF8">
            <v>6.244261550805339</v>
          </cell>
        </row>
        <row r="9">
          <cell r="BE9" t="str">
            <v>S+6</v>
          </cell>
          <cell r="BF9">
            <v>8.0467034101930057</v>
          </cell>
        </row>
        <row r="10">
          <cell r="BE10" t="str">
            <v>S+7</v>
          </cell>
          <cell r="BF10">
            <v>10.259091308515485</v>
          </cell>
        </row>
        <row r="11">
          <cell r="BE11" t="str">
            <v>S+8</v>
          </cell>
          <cell r="BF11">
            <v>10.547510840398807</v>
          </cell>
        </row>
        <row r="12">
          <cell r="BE12" t="str">
            <v>S+9</v>
          </cell>
          <cell r="BF12">
            <v>8.9530343877481986</v>
          </cell>
        </row>
        <row r="13">
          <cell r="BE13" t="str">
            <v>S+10</v>
          </cell>
          <cell r="BF13">
            <v>8.4026947210821508</v>
          </cell>
        </row>
        <row r="14">
          <cell r="BE14" t="str">
            <v>S+11</v>
          </cell>
          <cell r="BF14">
            <v>2.0355974157271599</v>
          </cell>
        </row>
        <row r="37">
          <cell r="BW37">
            <v>1.375330955149924</v>
          </cell>
        </row>
        <row r="38">
          <cell r="BW38">
            <v>3.1436239584478942</v>
          </cell>
        </row>
        <row r="39">
          <cell r="BW39">
            <v>5.5085429450490766</v>
          </cell>
        </row>
        <row r="40">
          <cell r="BW40">
            <v>5.523209937363676</v>
          </cell>
        </row>
        <row r="41">
          <cell r="BW41">
            <v>5.5870047178197408</v>
          </cell>
        </row>
        <row r="42">
          <cell r="BW42">
            <v>6.0915984390122553</v>
          </cell>
        </row>
        <row r="43">
          <cell r="BW43">
            <v>6.8209538257339419</v>
          </cell>
        </row>
        <row r="44">
          <cell r="BW44">
            <v>7.2841136812223679</v>
          </cell>
        </row>
        <row r="45">
          <cell r="BW45">
            <v>7.3417391099167144</v>
          </cell>
        </row>
        <row r="46">
          <cell r="BW46">
            <v>7.1143277531177596</v>
          </cell>
        </row>
        <row r="47">
          <cell r="BW47">
            <v>6.7759626696459332</v>
          </cell>
        </row>
        <row r="48">
          <cell r="BW48">
            <v>6.2478078879204926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3:P73"/>
  <sheetViews>
    <sheetView tabSelected="1" topLeftCell="A46" zoomScale="90" zoomScaleNormal="90" workbookViewId="0">
      <selection activeCell="S8" sqref="S8"/>
    </sheetView>
  </sheetViews>
  <sheetFormatPr defaultRowHeight="15"/>
  <sheetData>
    <row r="23" spans="1:16">
      <c r="A23" s="5" t="s">
        <v>15</v>
      </c>
      <c r="B23" s="5" t="s">
        <v>11</v>
      </c>
      <c r="C23" s="5" t="s">
        <v>0</v>
      </c>
      <c r="D23" s="5" t="s">
        <v>1</v>
      </c>
      <c r="E23" s="5" t="s">
        <v>2</v>
      </c>
      <c r="F23" s="5" t="s">
        <v>3</v>
      </c>
      <c r="G23" s="5" t="s">
        <v>4</v>
      </c>
      <c r="H23" s="5" t="s">
        <v>5</v>
      </c>
      <c r="I23" s="5" t="s">
        <v>6</v>
      </c>
      <c r="J23" s="5" t="s">
        <v>7</v>
      </c>
      <c r="K23" s="5" t="s">
        <v>8</v>
      </c>
      <c r="L23" s="5" t="s">
        <v>9</v>
      </c>
      <c r="M23" s="5" t="s">
        <v>10</v>
      </c>
      <c r="N23" s="5" t="s">
        <v>12</v>
      </c>
      <c r="O23" s="5" t="s">
        <v>13</v>
      </c>
      <c r="P23" s="5" t="s">
        <v>14</v>
      </c>
    </row>
    <row r="24" spans="1:16">
      <c r="A24" s="2">
        <v>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1">
        <v>2.04</v>
      </c>
      <c r="O24" s="1">
        <v>462.60700000000003</v>
      </c>
      <c r="P24" s="1">
        <v>21.508300723209167</v>
      </c>
    </row>
    <row r="25" spans="1:16">
      <c r="A25" s="2">
        <v>2</v>
      </c>
      <c r="B25" s="4">
        <v>0</v>
      </c>
      <c r="C25" s="4">
        <v>5.1483371005169067E-2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0.94851762899483083</v>
      </c>
      <c r="N25" s="1">
        <v>2.2136734693877589</v>
      </c>
      <c r="O25" s="1">
        <v>424.887</v>
      </c>
      <c r="P25" s="1">
        <v>20.612787293328381</v>
      </c>
    </row>
    <row r="26" spans="1:16">
      <c r="A26" s="2">
        <v>3</v>
      </c>
      <c r="B26" s="4">
        <v>0</v>
      </c>
      <c r="C26" s="4">
        <v>0.10169695480820459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0.89830387018370195</v>
      </c>
      <c r="N26" s="1">
        <v>2.3873469387755142</v>
      </c>
      <c r="O26" s="1">
        <v>390.08600000000001</v>
      </c>
      <c r="P26" s="1">
        <v>19.750594927748381</v>
      </c>
    </row>
    <row r="27" spans="1:16">
      <c r="A27" s="2">
        <v>4</v>
      </c>
      <c r="B27" s="4">
        <v>0</v>
      </c>
      <c r="C27" s="4">
        <v>0.15190616217334874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0.84809383782665126</v>
      </c>
      <c r="N27" s="1">
        <v>2.5610204081632695</v>
      </c>
      <c r="O27" s="1">
        <v>357.25299999999999</v>
      </c>
      <c r="P27" s="1">
        <v>18.90113753190532</v>
      </c>
    </row>
    <row r="28" spans="1:16">
      <c r="A28" s="2">
        <v>5</v>
      </c>
      <c r="B28" s="4">
        <v>0</v>
      </c>
      <c r="C28" s="4">
        <v>0.20211726911718175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0.79788273088281814</v>
      </c>
      <c r="N28" s="1">
        <v>2.7346938775510248</v>
      </c>
      <c r="O28" s="1">
        <v>326.38499999999999</v>
      </c>
      <c r="P28" s="1">
        <v>18.066128528270799</v>
      </c>
    </row>
    <row r="29" spans="1:16">
      <c r="A29" s="2">
        <v>6</v>
      </c>
      <c r="B29" s="4">
        <v>0</v>
      </c>
      <c r="C29" s="4">
        <v>0.25233066577743568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0.74766933422256421</v>
      </c>
      <c r="N29" s="1">
        <v>2.9083673469387801</v>
      </c>
      <c r="O29" s="1">
        <v>297.48210022476354</v>
      </c>
      <c r="P29" s="1">
        <v>17.247669414293732</v>
      </c>
    </row>
    <row r="30" spans="1:16">
      <c r="A30" s="2">
        <v>7</v>
      </c>
      <c r="B30" s="4">
        <v>0</v>
      </c>
      <c r="C30" s="4">
        <v>0.30254176571196084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0.6974582342880391</v>
      </c>
      <c r="N30" s="1">
        <v>3.0820408163265354</v>
      </c>
      <c r="O30" s="1">
        <v>270.24299999999999</v>
      </c>
      <c r="P30" s="1">
        <v>16.439069316722282</v>
      </c>
    </row>
    <row r="31" spans="1:16">
      <c r="A31" s="2">
        <v>8</v>
      </c>
      <c r="B31" s="4">
        <v>0</v>
      </c>
      <c r="C31" s="4">
        <v>0.35275272812009212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0.64724727187990772</v>
      </c>
      <c r="N31" s="1">
        <v>3.2557142857142907</v>
      </c>
      <c r="O31" s="1">
        <v>245.571</v>
      </c>
      <c r="P31" s="1">
        <v>15.670705153246933</v>
      </c>
    </row>
    <row r="32" spans="1:16">
      <c r="A32" s="2">
        <v>9</v>
      </c>
      <c r="B32" s="4">
        <v>0</v>
      </c>
      <c r="C32" s="4">
        <v>0.40296169852865726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0.59703830147134285</v>
      </c>
      <c r="N32" s="1">
        <v>3.429387755102046</v>
      </c>
      <c r="O32" s="1">
        <v>222.565</v>
      </c>
      <c r="P32" s="1">
        <v>14.918612536023582</v>
      </c>
    </row>
    <row r="33" spans="1:16">
      <c r="A33" s="2">
        <v>10</v>
      </c>
      <c r="B33" s="4">
        <v>0</v>
      </c>
      <c r="C33" s="4">
        <v>0.45317280383571523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0.54682719616428477</v>
      </c>
      <c r="N33" s="1">
        <v>3.6030612244898013</v>
      </c>
      <c r="O33" s="1">
        <v>201.523</v>
      </c>
      <c r="P33" s="1">
        <v>14.195879683908284</v>
      </c>
    </row>
    <row r="34" spans="1:16">
      <c r="A34" s="2">
        <v>11</v>
      </c>
      <c r="B34" s="4">
        <v>0</v>
      </c>
      <c r="C34" s="4">
        <v>0.50338391077943134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0.49661608922056855</v>
      </c>
      <c r="N34" s="1">
        <v>3.7767346938775566</v>
      </c>
      <c r="O34" s="1">
        <v>182.446</v>
      </c>
      <c r="P34" s="1">
        <v>13.507257308573047</v>
      </c>
    </row>
    <row r="35" spans="1:16">
      <c r="A35" s="2">
        <v>12</v>
      </c>
      <c r="B35" s="4">
        <v>0</v>
      </c>
      <c r="C35" s="4">
        <v>0.55359713454603088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0.44640286545396901</v>
      </c>
      <c r="N35" s="1">
        <v>3.9504081632653119</v>
      </c>
      <c r="O35" s="1">
        <v>165.334</v>
      </c>
      <c r="P35" s="1">
        <v>12.85822693842351</v>
      </c>
    </row>
    <row r="36" spans="1:16">
      <c r="A36" s="2">
        <v>13</v>
      </c>
      <c r="B36" s="4">
        <v>0</v>
      </c>
      <c r="C36" s="4">
        <v>0.60380823364648761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0.39619176635351233</v>
      </c>
      <c r="N36" s="1">
        <v>4.1240816326530672</v>
      </c>
      <c r="O36" s="1">
        <v>150.18700000000001</v>
      </c>
      <c r="P36" s="1">
        <v>12.255080579090453</v>
      </c>
    </row>
    <row r="37" spans="1:16">
      <c r="A37" s="2">
        <v>14</v>
      </c>
      <c r="B37" s="4">
        <v>0</v>
      </c>
      <c r="C37" s="4">
        <v>0.65401933104979482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0.34598066895020513</v>
      </c>
      <c r="N37" s="1">
        <v>4.2977551020408225</v>
      </c>
      <c r="O37" s="1">
        <v>137.006</v>
      </c>
      <c r="P37" s="1">
        <v>11.704956215210718</v>
      </c>
    </row>
    <row r="38" spans="1:16">
      <c r="A38" s="2">
        <v>15</v>
      </c>
      <c r="B38" s="4">
        <v>0</v>
      </c>
      <c r="C38" s="4">
        <v>0.70423042619778387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0.29576957380221597</v>
      </c>
      <c r="N38" s="1">
        <v>4.4714285714285777</v>
      </c>
      <c r="O38" s="1">
        <v>125.791</v>
      </c>
      <c r="P38" s="1">
        <v>11.215658696661556</v>
      </c>
    </row>
    <row r="39" spans="1:16">
      <c r="A39" s="2">
        <v>16</v>
      </c>
      <c r="B39" s="4">
        <v>0</v>
      </c>
      <c r="C39" s="4">
        <v>0.75444151818375771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0.24555848181624201</v>
      </c>
      <c r="N39" s="1">
        <v>4.645102040816333</v>
      </c>
      <c r="O39" s="1">
        <v>116.54</v>
      </c>
      <c r="P39" s="1">
        <v>10.795369377654477</v>
      </c>
    </row>
    <row r="40" spans="1:16">
      <c r="A40" s="2">
        <v>17</v>
      </c>
      <c r="B40" s="4">
        <v>1.2065962063839843E-2</v>
      </c>
      <c r="C40" s="4">
        <v>0.78139241445863727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0.20654162347752272</v>
      </c>
      <c r="N40" s="1">
        <v>4.8187755102040883</v>
      </c>
      <c r="O40" s="1">
        <v>109.2</v>
      </c>
      <c r="P40" s="1">
        <v>10.449880382090505</v>
      </c>
    </row>
    <row r="41" spans="1:16">
      <c r="A41" s="2">
        <v>18</v>
      </c>
      <c r="B41" s="4">
        <v>5.7210859337230982E-2</v>
      </c>
      <c r="C41" s="4">
        <v>0.74457616230842338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0.19821297835434543</v>
      </c>
      <c r="N41" s="1">
        <v>4.9924489795918436</v>
      </c>
      <c r="O41" s="1">
        <v>102.709</v>
      </c>
      <c r="P41" s="1">
        <v>10.134544883713328</v>
      </c>
    </row>
    <row r="42" spans="1:16">
      <c r="A42" s="2">
        <v>19</v>
      </c>
      <c r="B42" s="4">
        <v>0.1023550088636965</v>
      </c>
      <c r="C42" s="4">
        <v>0.70776051449726185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0.18988447663904143</v>
      </c>
      <c r="N42" s="1">
        <v>5.1661224489795989</v>
      </c>
      <c r="O42" s="1">
        <v>96.655000000000001</v>
      </c>
      <c r="P42" s="1">
        <v>9.8313274790335416</v>
      </c>
    </row>
    <row r="43" spans="1:16">
      <c r="A43" s="2">
        <v>20</v>
      </c>
      <c r="B43" s="4">
        <v>0.14749914841684583</v>
      </c>
      <c r="C43" s="4">
        <v>0.67094488591217782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0.18155644964404519</v>
      </c>
      <c r="N43" s="1">
        <v>5.3397959183673542</v>
      </c>
      <c r="O43" s="1">
        <v>91.04</v>
      </c>
      <c r="P43" s="1">
        <v>9.5414883535012507</v>
      </c>
    </row>
    <row r="44" spans="1:16">
      <c r="A44" s="2">
        <v>21</v>
      </c>
      <c r="B44" s="4">
        <v>0.1926432928799692</v>
      </c>
      <c r="C44" s="4">
        <v>0.63412924786187785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0.17322745925815272</v>
      </c>
      <c r="N44" s="1">
        <v>5.5134693877551095</v>
      </c>
      <c r="O44" s="1">
        <v>85.863600000000005</v>
      </c>
      <c r="P44" s="1">
        <v>9.2662613820245756</v>
      </c>
    </row>
    <row r="45" spans="1:16">
      <c r="A45" s="2">
        <v>22</v>
      </c>
      <c r="B45" s="4">
        <v>0.23778743689963072</v>
      </c>
      <c r="C45" s="4">
        <v>0.59731361008931749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0.16489895301105187</v>
      </c>
      <c r="N45" s="1">
        <v>5.6871428571428648</v>
      </c>
      <c r="O45" s="1">
        <v>81.125</v>
      </c>
      <c r="P45" s="1">
        <v>9.0069417673259107</v>
      </c>
    </row>
    <row r="46" spans="1:16">
      <c r="A46" s="2">
        <v>23</v>
      </c>
      <c r="B46" s="4">
        <v>0.2829315820362554</v>
      </c>
      <c r="C46" s="4">
        <v>0.56049797131781887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0.15657044664592587</v>
      </c>
      <c r="N46" s="1">
        <v>5.8608163265306201</v>
      </c>
      <c r="O46" s="1">
        <v>76.825000000000003</v>
      </c>
      <c r="P46" s="1">
        <v>8.7649871648508419</v>
      </c>
    </row>
    <row r="47" spans="1:16">
      <c r="A47" s="2">
        <v>24</v>
      </c>
      <c r="B47" s="4">
        <v>0.32807572657605855</v>
      </c>
      <c r="C47" s="4">
        <v>0.52368233311969925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0.14824194030424226</v>
      </c>
      <c r="N47" s="1">
        <v>6.0344897959183754</v>
      </c>
      <c r="O47" s="1">
        <v>72.962999999999994</v>
      </c>
      <c r="P47" s="1">
        <v>8.5418382096595575</v>
      </c>
    </row>
    <row r="48" spans="1:16">
      <c r="A48" s="2">
        <v>25</v>
      </c>
      <c r="B48" s="4">
        <v>0.3732198711158618</v>
      </c>
      <c r="C48" s="4">
        <v>0.48686669492157963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0.13991343396255862</v>
      </c>
      <c r="N48" s="1">
        <v>6.2081632653061307</v>
      </c>
      <c r="O48" s="1">
        <v>69.5398</v>
      </c>
      <c r="P48" s="1">
        <v>8.3390527039946214</v>
      </c>
    </row>
    <row r="49" spans="1:16">
      <c r="A49" s="2">
        <v>26</v>
      </c>
      <c r="B49" s="4">
        <v>0.41836401549735924</v>
      </c>
      <c r="C49" s="4">
        <v>0.4500510570286344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0.13158492747400641</v>
      </c>
      <c r="N49" s="1">
        <v>6.381836734693886</v>
      </c>
      <c r="O49" s="1">
        <v>66.55</v>
      </c>
      <c r="P49" s="1">
        <v>8.1578183358052296</v>
      </c>
    </row>
    <row r="50" spans="1:16">
      <c r="A50" s="2">
        <v>27</v>
      </c>
      <c r="B50" s="4">
        <v>0.46350815758341135</v>
      </c>
      <c r="C50" s="4">
        <v>0.41323542356074033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0.1232564188558485</v>
      </c>
      <c r="N50" s="1">
        <v>6.5555102040816413</v>
      </c>
      <c r="O50" s="1">
        <v>64.007000000000005</v>
      </c>
      <c r="P50" s="1">
        <v>8.0004374880377647</v>
      </c>
    </row>
    <row r="51" spans="1:16">
      <c r="A51" s="2">
        <v>28</v>
      </c>
      <c r="B51" s="4">
        <v>0.50864970520803787</v>
      </c>
      <c r="C51" s="4">
        <v>0.37642190045163121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0.11492839434033096</v>
      </c>
      <c r="N51" s="1">
        <v>6.7291836734693966</v>
      </c>
      <c r="O51" s="1">
        <v>61.899000000000001</v>
      </c>
      <c r="P51" s="1">
        <v>7.8675917535164466</v>
      </c>
    </row>
    <row r="52" spans="1:16">
      <c r="A52" s="2">
        <v>29</v>
      </c>
      <c r="B52" s="4">
        <v>0.55379644666298922</v>
      </c>
      <c r="C52" s="4">
        <v>0.33960414716452264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0.10659940617248811</v>
      </c>
      <c r="N52" s="1">
        <v>6.9028571428571519</v>
      </c>
      <c r="O52" s="1">
        <v>60.228000000000002</v>
      </c>
      <c r="P52" s="1">
        <v>7.7606700741624106</v>
      </c>
    </row>
    <row r="53" spans="1:16">
      <c r="A53" s="2">
        <v>30</v>
      </c>
      <c r="B53" s="4">
        <v>0.59894058951889684</v>
      </c>
      <c r="C53" s="4">
        <v>0.30278851221257025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9.8270898268532747E-2</v>
      </c>
      <c r="N53" s="1">
        <v>7.0765306122449072</v>
      </c>
      <c r="O53" s="1">
        <v>58.997</v>
      </c>
      <c r="P53" s="1">
        <v>7.6809504620196583</v>
      </c>
    </row>
    <row r="54" spans="1:16">
      <c r="A54" s="2">
        <v>31</v>
      </c>
      <c r="B54" s="4">
        <v>0.6440847382730559</v>
      </c>
      <c r="C54" s="4">
        <v>0.26597286589021485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8.9942395836728958E-2</v>
      </c>
      <c r="N54" s="1">
        <v>7.2502040816326625</v>
      </c>
      <c r="O54" s="1">
        <v>58.203000000000003</v>
      </c>
      <c r="P54" s="1">
        <v>7.6290890675099607</v>
      </c>
    </row>
    <row r="55" spans="1:16">
      <c r="A55" s="2">
        <v>32</v>
      </c>
      <c r="B55" s="4">
        <v>0.68922888281409922</v>
      </c>
      <c r="C55" s="4">
        <v>0.22915722768970467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8.1613889496195621E-2</v>
      </c>
      <c r="N55" s="1">
        <v>7.4238775510204178</v>
      </c>
      <c r="O55" s="1">
        <v>57.847000000000001</v>
      </c>
      <c r="P55" s="1">
        <v>7.6057215305321293</v>
      </c>
    </row>
    <row r="56" spans="1:16">
      <c r="A56" s="2">
        <v>33</v>
      </c>
      <c r="B56" s="4">
        <v>0.70621996886539817</v>
      </c>
      <c r="C56" s="4">
        <v>0.21528298214141919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1.2730254232948665E-2</v>
      </c>
      <c r="K56" s="4">
        <v>0</v>
      </c>
      <c r="L56" s="4">
        <v>0</v>
      </c>
      <c r="M56" s="4">
        <v>6.5766794760234032E-2</v>
      </c>
      <c r="N56" s="1">
        <v>7.5975510204081731</v>
      </c>
      <c r="O56" s="1">
        <v>57.802999999999997</v>
      </c>
      <c r="P56" s="1">
        <v>7.6088284210548904</v>
      </c>
    </row>
    <row r="57" spans="1:16">
      <c r="A57" s="2">
        <v>34</v>
      </c>
      <c r="B57" s="4">
        <v>0.7187240321688485</v>
      </c>
      <c r="C57" s="4">
        <v>0.20497692906144685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2.7526652201688311E-2</v>
      </c>
      <c r="K57" s="4">
        <v>0</v>
      </c>
      <c r="L57" s="4">
        <v>0</v>
      </c>
      <c r="M57" s="4">
        <v>4.877238656801642E-2</v>
      </c>
      <c r="N57" s="1">
        <v>7.7712244897959284</v>
      </c>
      <c r="O57" s="1">
        <v>57.854999999999997</v>
      </c>
      <c r="P57" s="1">
        <v>7.6062474322099201</v>
      </c>
    </row>
    <row r="58" spans="1:16">
      <c r="A58" s="2">
        <v>35</v>
      </c>
      <c r="B58" s="4">
        <v>0.73163683297197779</v>
      </c>
      <c r="C58" s="4">
        <v>0.19319056704427165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1.3436929443962718E-2</v>
      </c>
      <c r="J58" s="4">
        <v>2.962276787770755E-2</v>
      </c>
      <c r="K58" s="4">
        <v>0</v>
      </c>
      <c r="L58" s="4">
        <v>0</v>
      </c>
      <c r="M58" s="4">
        <v>3.2112902662080202E-2</v>
      </c>
      <c r="N58" s="1">
        <v>7.9448979591836837</v>
      </c>
      <c r="O58" s="1">
        <v>57.993000000000002</v>
      </c>
      <c r="P58" s="1">
        <v>7.6153135194816501</v>
      </c>
    </row>
    <row r="59" spans="1:16">
      <c r="A59" s="2">
        <v>36</v>
      </c>
      <c r="B59" s="4">
        <v>0.74568497652258137</v>
      </c>
      <c r="C59" s="4">
        <v>0.18059965233291775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1.781337642871338E-2</v>
      </c>
      <c r="J59" s="4">
        <v>3.9911092339687232E-2</v>
      </c>
      <c r="K59" s="4">
        <v>0</v>
      </c>
      <c r="L59" s="4">
        <v>0</v>
      </c>
      <c r="M59" s="4">
        <v>1.5990902376100125E-2</v>
      </c>
      <c r="N59" s="1">
        <v>8.118571428571439</v>
      </c>
      <c r="O59" s="1">
        <v>58.22</v>
      </c>
      <c r="P59" s="1">
        <v>7.6302031427741159</v>
      </c>
    </row>
    <row r="60" spans="1:16">
      <c r="A60" s="2">
        <v>37</v>
      </c>
      <c r="B60" s="4">
        <v>0.75908944203581286</v>
      </c>
      <c r="C60" s="4">
        <v>0.16785430612946894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2.5211269494004668E-2</v>
      </c>
      <c r="J60" s="4">
        <v>4.7844982340713459E-2</v>
      </c>
      <c r="K60" s="4">
        <v>0</v>
      </c>
      <c r="L60" s="4">
        <v>0</v>
      </c>
      <c r="M60" s="4">
        <v>0</v>
      </c>
      <c r="N60" s="1">
        <v>8.2922448979591934</v>
      </c>
      <c r="O60" s="1">
        <v>58.533999999999999</v>
      </c>
      <c r="P60" s="1">
        <v>7.6507515970654802</v>
      </c>
    </row>
    <row r="61" spans="1:16">
      <c r="A61" s="2">
        <v>38</v>
      </c>
      <c r="B61" s="4">
        <v>0.7591025921658382</v>
      </c>
      <c r="C61" s="4">
        <v>0.16785416483492824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2.5129666297032827E-2</v>
      </c>
      <c r="J61" s="4">
        <v>4.791357670220061E-2</v>
      </c>
      <c r="K61" s="4">
        <v>0</v>
      </c>
      <c r="L61" s="4">
        <v>0</v>
      </c>
      <c r="M61" s="4">
        <v>0</v>
      </c>
      <c r="N61" s="1">
        <v>8.4659183673469478</v>
      </c>
      <c r="O61" s="1">
        <v>59.052</v>
      </c>
      <c r="P61" s="1">
        <v>7.6845299140546004</v>
      </c>
    </row>
    <row r="62" spans="1:16">
      <c r="A62" s="2">
        <v>39</v>
      </c>
      <c r="B62" s="4">
        <v>0.83554484487143166</v>
      </c>
      <c r="C62" s="4">
        <v>6.9393002097477674E-2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5.7050874792038186E-2</v>
      </c>
      <c r="J62" s="4">
        <v>3.8011278239052419E-2</v>
      </c>
      <c r="K62" s="4">
        <v>0</v>
      </c>
      <c r="L62" s="4">
        <v>0</v>
      </c>
      <c r="M62" s="4">
        <v>0</v>
      </c>
      <c r="N62" s="1">
        <v>8.6395918367347022</v>
      </c>
      <c r="O62" s="1">
        <v>59.860999999999997</v>
      </c>
      <c r="P62" s="1">
        <v>7.7369890784464728</v>
      </c>
    </row>
    <row r="63" spans="1:16">
      <c r="A63" s="2">
        <v>40</v>
      </c>
      <c r="B63" s="4">
        <v>0.87362980891166997</v>
      </c>
      <c r="C63" s="4">
        <v>2.0360990020964399E-2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7.0455134298318442E-2</v>
      </c>
      <c r="J63" s="4">
        <v>3.555406676904712E-2</v>
      </c>
      <c r="K63" s="4">
        <v>0</v>
      </c>
      <c r="L63" s="4">
        <v>0</v>
      </c>
      <c r="M63" s="4">
        <v>0</v>
      </c>
      <c r="N63" s="1">
        <v>8.8132653061224566</v>
      </c>
      <c r="O63" s="1">
        <v>60.956000000000003</v>
      </c>
      <c r="P63" s="1">
        <v>7.8074323564152639</v>
      </c>
    </row>
    <row r="64" spans="1:16">
      <c r="A64" s="2">
        <v>41</v>
      </c>
      <c r="B64" s="4">
        <v>0.84618683978288101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4.4787425607923162E-4</v>
      </c>
      <c r="J64" s="4">
        <v>0.15336528596103963</v>
      </c>
      <c r="K64" s="4">
        <v>0</v>
      </c>
      <c r="L64" s="4">
        <v>0</v>
      </c>
      <c r="M64" s="4">
        <v>0</v>
      </c>
      <c r="N64" s="1">
        <v>8.986938775510211</v>
      </c>
      <c r="O64" s="1">
        <v>64.305000000000007</v>
      </c>
      <c r="P64" s="1">
        <v>8.0190398427741965</v>
      </c>
    </row>
    <row r="65" spans="1:16">
      <c r="A65" s="2">
        <v>42</v>
      </c>
      <c r="B65" s="4">
        <v>0.75207775973720947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0.24792224026279031</v>
      </c>
      <c r="K65" s="4">
        <v>0</v>
      </c>
      <c r="L65" s="4">
        <v>0</v>
      </c>
      <c r="M65" s="4">
        <v>0</v>
      </c>
      <c r="N65" s="1">
        <v>9.1606122448979654</v>
      </c>
      <c r="O65" s="1">
        <v>79.292000000000002</v>
      </c>
      <c r="P65" s="1">
        <v>8.9046055499387506</v>
      </c>
    </row>
    <row r="66" spans="1:16">
      <c r="A66" s="2">
        <v>43</v>
      </c>
      <c r="B66" s="4">
        <v>0.65789863120062864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0.34210136879937109</v>
      </c>
      <c r="K66" s="4">
        <v>0</v>
      </c>
      <c r="L66" s="4">
        <v>0</v>
      </c>
      <c r="M66" s="4">
        <v>0</v>
      </c>
      <c r="N66" s="1">
        <v>9.3342857142857198</v>
      </c>
      <c r="O66" s="1">
        <v>107.813</v>
      </c>
      <c r="P66" s="1">
        <v>10.383303905790296</v>
      </c>
    </row>
    <row r="67" spans="1:16">
      <c r="A67" s="2">
        <v>44</v>
      </c>
      <c r="B67" s="4">
        <v>0.56371950721283737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0.4362804927871623</v>
      </c>
      <c r="K67" s="4">
        <v>0</v>
      </c>
      <c r="L67" s="4">
        <v>0</v>
      </c>
      <c r="M67" s="4">
        <v>0</v>
      </c>
      <c r="N67" s="1">
        <v>9.5079591836734743</v>
      </c>
      <c r="O67" s="1">
        <v>149.86699999999999</v>
      </c>
      <c r="P67" s="1">
        <v>12.242017807534834</v>
      </c>
    </row>
    <row r="68" spans="1:16">
      <c r="A68" s="2">
        <v>45</v>
      </c>
      <c r="B68" s="4">
        <v>0.46954038322504615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0.53045961677495346</v>
      </c>
      <c r="K68" s="4">
        <v>0</v>
      </c>
      <c r="L68" s="4">
        <v>0</v>
      </c>
      <c r="M68" s="4">
        <v>0</v>
      </c>
      <c r="N68" s="1">
        <v>9.6816326530612287</v>
      </c>
      <c r="O68" s="1">
        <v>205.45500000000001</v>
      </c>
      <c r="P68" s="1">
        <v>14.333701545658052</v>
      </c>
    </row>
    <row r="69" spans="1:16">
      <c r="A69" s="2">
        <v>46</v>
      </c>
      <c r="B69" s="4">
        <v>0.375361259237255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0.62463874076274462</v>
      </c>
      <c r="K69" s="4">
        <v>0</v>
      </c>
      <c r="L69" s="4">
        <v>0</v>
      </c>
      <c r="M69" s="4">
        <v>0</v>
      </c>
      <c r="N69" s="1">
        <v>9.8553061224489831</v>
      </c>
      <c r="O69" s="1">
        <v>274.57499999999999</v>
      </c>
      <c r="P69" s="1">
        <v>16.570304764849681</v>
      </c>
    </row>
    <row r="70" spans="1:16">
      <c r="A70" s="2">
        <v>47</v>
      </c>
      <c r="B70" s="4">
        <v>0.28118213524946384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0.71881786475053577</v>
      </c>
      <c r="K70" s="4">
        <v>0</v>
      </c>
      <c r="L70" s="4">
        <v>0</v>
      </c>
      <c r="M70" s="4">
        <v>0</v>
      </c>
      <c r="N70" s="1">
        <v>10.028979591836737</v>
      </c>
      <c r="O70" s="1">
        <v>357.22899999999998</v>
      </c>
      <c r="P70" s="1">
        <v>18.900502638818896</v>
      </c>
    </row>
    <row r="71" spans="1:16">
      <c r="A71" s="2">
        <v>48</v>
      </c>
      <c r="B71" s="4">
        <v>0.18700301126167268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0.81299698873832693</v>
      </c>
      <c r="K71" s="4">
        <v>0</v>
      </c>
      <c r="L71" s="4">
        <v>0</v>
      </c>
      <c r="M71" s="4">
        <v>0</v>
      </c>
      <c r="N71" s="1">
        <v>10.202653061224492</v>
      </c>
      <c r="O71" s="1">
        <v>453.41699999999997</v>
      </c>
      <c r="P71" s="1">
        <v>21.293590584962413</v>
      </c>
    </row>
    <row r="72" spans="1:16">
      <c r="A72" s="2">
        <v>49</v>
      </c>
      <c r="B72" s="4">
        <v>9.2823887273881509E-2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0.90717611272611809</v>
      </c>
      <c r="K72" s="4">
        <v>0</v>
      </c>
      <c r="L72" s="4">
        <v>0</v>
      </c>
      <c r="M72" s="4">
        <v>0</v>
      </c>
      <c r="N72" s="1">
        <v>10.376326530612246</v>
      </c>
      <c r="O72" s="1">
        <v>563.13800000000003</v>
      </c>
      <c r="P72" s="1">
        <v>23.730528860520575</v>
      </c>
    </row>
    <row r="73" spans="1:16">
      <c r="A73" s="2">
        <v>50</v>
      </c>
      <c r="B73" s="4"/>
      <c r="C73" s="4"/>
      <c r="D73" s="4"/>
      <c r="E73" s="4"/>
      <c r="F73" s="4"/>
      <c r="G73" s="4"/>
      <c r="H73" s="4"/>
      <c r="I73" s="4"/>
      <c r="J73" s="4">
        <v>1</v>
      </c>
      <c r="K73" s="4"/>
      <c r="L73" s="4"/>
      <c r="M73" s="4"/>
      <c r="N73" s="1">
        <v>10.55</v>
      </c>
      <c r="O73" s="1">
        <v>684.52200000000005</v>
      </c>
      <c r="P73" s="1">
        <v>26.163371342393933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0:P70"/>
  <sheetViews>
    <sheetView workbookViewId="0">
      <selection activeCell="D2" sqref="D2"/>
    </sheetView>
  </sheetViews>
  <sheetFormatPr defaultRowHeight="15"/>
  <sheetData>
    <row r="20" spans="1:16">
      <c r="A20" s="5" t="s">
        <v>15</v>
      </c>
      <c r="B20" s="5" t="s">
        <v>11</v>
      </c>
      <c r="C20" s="5" t="s">
        <v>0</v>
      </c>
      <c r="D20" s="5" t="s">
        <v>1</v>
      </c>
      <c r="E20" s="5" t="s">
        <v>2</v>
      </c>
      <c r="F20" s="5" t="s">
        <v>3</v>
      </c>
      <c r="G20" s="5" t="s">
        <v>4</v>
      </c>
      <c r="H20" s="5" t="s">
        <v>5</v>
      </c>
      <c r="I20" s="5" t="s">
        <v>6</v>
      </c>
      <c r="J20" s="5" t="s">
        <v>7</v>
      </c>
      <c r="K20" s="5" t="s">
        <v>8</v>
      </c>
      <c r="L20" s="5" t="s">
        <v>9</v>
      </c>
      <c r="M20" s="5" t="s">
        <v>10</v>
      </c>
      <c r="N20" s="5" t="s">
        <v>12</v>
      </c>
      <c r="O20" s="5" t="s">
        <v>13</v>
      </c>
      <c r="P20" s="5" t="s">
        <v>14</v>
      </c>
    </row>
    <row r="21" spans="1:16">
      <c r="A21" s="2">
        <v>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</v>
      </c>
      <c r="N21" s="1">
        <v>2.04</v>
      </c>
      <c r="O21" s="1">
        <v>462.60700000000003</v>
      </c>
      <c r="P21" s="1">
        <v>21.508300723209167</v>
      </c>
    </row>
    <row r="22" spans="1:16">
      <c r="A22" s="2">
        <v>2</v>
      </c>
      <c r="B22" s="4">
        <v>0</v>
      </c>
      <c r="C22" s="4">
        <v>5.1483371005169067E-2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0.94851762899483083</v>
      </c>
      <c r="N22" s="1">
        <v>2.2136734693877589</v>
      </c>
      <c r="O22" s="1">
        <v>424.887</v>
      </c>
      <c r="P22" s="1">
        <v>20.612787293328381</v>
      </c>
    </row>
    <row r="23" spans="1:16">
      <c r="A23" s="2">
        <v>3</v>
      </c>
      <c r="B23" s="4">
        <v>0</v>
      </c>
      <c r="C23" s="4">
        <v>0.10169695480820459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0.89830387018370195</v>
      </c>
      <c r="N23" s="1">
        <v>2.3873469387755142</v>
      </c>
      <c r="O23" s="1">
        <v>390.08600000000001</v>
      </c>
      <c r="P23" s="1">
        <v>19.750594927748381</v>
      </c>
    </row>
    <row r="24" spans="1:16">
      <c r="A24" s="2">
        <v>4</v>
      </c>
      <c r="B24" s="4">
        <v>0</v>
      </c>
      <c r="C24" s="4">
        <v>0.15190616217334874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0.84809383782665126</v>
      </c>
      <c r="N24" s="1">
        <v>2.5610204081632695</v>
      </c>
      <c r="O24" s="1">
        <v>357.25299999999999</v>
      </c>
      <c r="P24" s="1">
        <v>18.90113753190532</v>
      </c>
    </row>
    <row r="25" spans="1:16">
      <c r="A25" s="2">
        <v>5</v>
      </c>
      <c r="B25" s="4">
        <v>0</v>
      </c>
      <c r="C25" s="4">
        <v>0.20211726911718175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0.79788273088281814</v>
      </c>
      <c r="N25" s="1">
        <v>2.7346938775510248</v>
      </c>
      <c r="O25" s="1">
        <v>326.38499999999999</v>
      </c>
      <c r="P25" s="1">
        <v>18.066128528270799</v>
      </c>
    </row>
    <row r="26" spans="1:16">
      <c r="A26" s="2">
        <v>6</v>
      </c>
      <c r="B26" s="4">
        <v>0</v>
      </c>
      <c r="C26" s="4">
        <v>0.25233066577743568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0.74766933422256421</v>
      </c>
      <c r="N26" s="1">
        <v>2.9083673469387801</v>
      </c>
      <c r="O26" s="1">
        <v>297.48210022476354</v>
      </c>
      <c r="P26" s="1">
        <v>17.247669414293732</v>
      </c>
    </row>
    <row r="27" spans="1:16">
      <c r="A27" s="2">
        <v>7</v>
      </c>
      <c r="B27" s="4">
        <v>0</v>
      </c>
      <c r="C27" s="4">
        <v>0.30254176571196084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0.6974582342880391</v>
      </c>
      <c r="N27" s="1">
        <v>3.0820408163265354</v>
      </c>
      <c r="O27" s="1">
        <v>270.24299999999999</v>
      </c>
      <c r="P27" s="1">
        <v>16.439069316722282</v>
      </c>
    </row>
    <row r="28" spans="1:16">
      <c r="A28" s="2">
        <v>8</v>
      </c>
      <c r="B28" s="4">
        <v>0</v>
      </c>
      <c r="C28" s="4">
        <v>0.35275272812009212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0.64724727187990772</v>
      </c>
      <c r="N28" s="1">
        <v>3.2557142857142907</v>
      </c>
      <c r="O28" s="1">
        <v>245.571</v>
      </c>
      <c r="P28" s="1">
        <v>15.670705153246933</v>
      </c>
    </row>
    <row r="29" spans="1:16">
      <c r="A29" s="2">
        <v>9</v>
      </c>
      <c r="B29" s="4">
        <v>0</v>
      </c>
      <c r="C29" s="4">
        <v>0.40296169852865726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0.59703830147134285</v>
      </c>
      <c r="N29" s="1">
        <v>3.429387755102046</v>
      </c>
      <c r="O29" s="1">
        <v>222.565</v>
      </c>
      <c r="P29" s="1">
        <v>14.918612536023582</v>
      </c>
    </row>
    <row r="30" spans="1:16">
      <c r="A30" s="2">
        <v>10</v>
      </c>
      <c r="B30" s="4">
        <v>0</v>
      </c>
      <c r="C30" s="4">
        <v>0.45317280383571523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0.54682719616428477</v>
      </c>
      <c r="N30" s="1">
        <v>3.6030612244898013</v>
      </c>
      <c r="O30" s="1">
        <v>201.523</v>
      </c>
      <c r="P30" s="1">
        <v>14.195879683908284</v>
      </c>
    </row>
    <row r="31" spans="1:16">
      <c r="A31" s="2">
        <v>11</v>
      </c>
      <c r="B31" s="4">
        <v>0</v>
      </c>
      <c r="C31" s="4">
        <v>0.50338391077943134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0.49661608922056855</v>
      </c>
      <c r="N31" s="1">
        <v>3.7767346938775566</v>
      </c>
      <c r="O31" s="1">
        <v>182.446</v>
      </c>
      <c r="P31" s="1">
        <v>13.507257308573047</v>
      </c>
    </row>
    <row r="32" spans="1:16">
      <c r="A32" s="2">
        <v>12</v>
      </c>
      <c r="B32" s="4">
        <v>0</v>
      </c>
      <c r="C32" s="4">
        <v>0.55359713454603088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0.44640286545396901</v>
      </c>
      <c r="N32" s="1">
        <v>3.9504081632653119</v>
      </c>
      <c r="O32" s="1">
        <v>165.334</v>
      </c>
      <c r="P32" s="1">
        <v>12.85822693842351</v>
      </c>
    </row>
    <row r="33" spans="1:16">
      <c r="A33" s="2">
        <v>13</v>
      </c>
      <c r="B33" s="4">
        <v>0</v>
      </c>
      <c r="C33" s="4">
        <v>0.60380823364648761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0.39619176635351233</v>
      </c>
      <c r="N33" s="1">
        <v>4.1240816326530672</v>
      </c>
      <c r="O33" s="1">
        <v>150.18700000000001</v>
      </c>
      <c r="P33" s="1">
        <v>12.255080579090453</v>
      </c>
    </row>
    <row r="34" spans="1:16">
      <c r="A34" s="2">
        <v>14</v>
      </c>
      <c r="B34" s="4">
        <v>0</v>
      </c>
      <c r="C34" s="4">
        <v>0.65401933104979482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0.34598066895020513</v>
      </c>
      <c r="N34" s="1">
        <v>4.2977551020408225</v>
      </c>
      <c r="O34" s="1">
        <v>137.006</v>
      </c>
      <c r="P34" s="1">
        <v>11.704956215210718</v>
      </c>
    </row>
    <row r="35" spans="1:16">
      <c r="A35" s="2">
        <v>15</v>
      </c>
      <c r="B35" s="4">
        <v>0</v>
      </c>
      <c r="C35" s="4">
        <v>0.70423042619778387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0.29576957380221597</v>
      </c>
      <c r="N35" s="1">
        <v>4.4714285714285777</v>
      </c>
      <c r="O35" s="1">
        <v>125.791</v>
      </c>
      <c r="P35" s="1">
        <v>11.215658696661556</v>
      </c>
    </row>
    <row r="36" spans="1:16">
      <c r="A36" s="2">
        <v>16</v>
      </c>
      <c r="B36" s="4">
        <v>0</v>
      </c>
      <c r="C36" s="4">
        <v>0.75444151818375771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0.24555848181624201</v>
      </c>
      <c r="N36" s="1">
        <v>4.645102040816333</v>
      </c>
      <c r="O36" s="1">
        <v>116.54</v>
      </c>
      <c r="P36" s="1">
        <v>10.795369377654477</v>
      </c>
    </row>
    <row r="37" spans="1:16">
      <c r="A37" s="2">
        <v>17</v>
      </c>
      <c r="B37" s="4">
        <v>1.2065962063839843E-2</v>
      </c>
      <c r="C37" s="4">
        <v>0.78139241445863727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0.20654162347752272</v>
      </c>
      <c r="N37" s="1">
        <v>4.8187755102040883</v>
      </c>
      <c r="O37" s="1">
        <v>109.2</v>
      </c>
      <c r="P37" s="1">
        <v>10.449880382090505</v>
      </c>
    </row>
    <row r="38" spans="1:16">
      <c r="A38" s="2">
        <v>18</v>
      </c>
      <c r="B38" s="4">
        <v>5.7210859337230982E-2</v>
      </c>
      <c r="C38" s="4">
        <v>0.74457616230842338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0.19821297835434543</v>
      </c>
      <c r="N38" s="1">
        <v>4.9924489795918436</v>
      </c>
      <c r="O38" s="1">
        <v>102.709</v>
      </c>
      <c r="P38" s="1">
        <v>10.134544883713328</v>
      </c>
    </row>
    <row r="39" spans="1:16">
      <c r="A39" s="2">
        <v>19</v>
      </c>
      <c r="B39" s="4">
        <v>0.1023550088636965</v>
      </c>
      <c r="C39" s="4">
        <v>0.70776051449726185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0.18988447663904143</v>
      </c>
      <c r="N39" s="1">
        <v>5.1661224489795989</v>
      </c>
      <c r="O39" s="1">
        <v>96.655000000000001</v>
      </c>
      <c r="P39" s="1">
        <v>9.8313274790335416</v>
      </c>
    </row>
    <row r="40" spans="1:16">
      <c r="A40" s="2">
        <v>20</v>
      </c>
      <c r="B40" s="4">
        <v>0.14749914841684583</v>
      </c>
      <c r="C40" s="4">
        <v>0.67094488591217782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0.18155644964404519</v>
      </c>
      <c r="N40" s="1">
        <v>5.3397959183673542</v>
      </c>
      <c r="O40" s="1">
        <v>91.04</v>
      </c>
      <c r="P40" s="1">
        <v>9.5414883535012507</v>
      </c>
    </row>
    <row r="41" spans="1:16">
      <c r="A41" s="2">
        <v>21</v>
      </c>
      <c r="B41" s="4">
        <v>0.1926432928799692</v>
      </c>
      <c r="C41" s="4">
        <v>0.63412924786187785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0.17322745925815272</v>
      </c>
      <c r="N41" s="1">
        <v>5.5134693877551095</v>
      </c>
      <c r="O41" s="1">
        <v>85.863600000000005</v>
      </c>
      <c r="P41" s="1">
        <v>9.2662613820245756</v>
      </c>
    </row>
    <row r="42" spans="1:16">
      <c r="A42" s="2">
        <v>22</v>
      </c>
      <c r="B42" s="4">
        <v>0.23778743689963072</v>
      </c>
      <c r="C42" s="4">
        <v>0.59731361008931749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0.16489895301105187</v>
      </c>
      <c r="N42" s="1">
        <v>5.6871428571428648</v>
      </c>
      <c r="O42" s="1">
        <v>81.125</v>
      </c>
      <c r="P42" s="1">
        <v>9.0069417673259107</v>
      </c>
    </row>
    <row r="43" spans="1:16">
      <c r="A43" s="2">
        <v>23</v>
      </c>
      <c r="B43" s="4">
        <v>0.2829315820362554</v>
      </c>
      <c r="C43" s="4">
        <v>0.56049797131781887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0.15657044664592587</v>
      </c>
      <c r="N43" s="1">
        <v>5.8608163265306201</v>
      </c>
      <c r="O43" s="1">
        <v>76.825000000000003</v>
      </c>
      <c r="P43" s="1">
        <v>8.7649871648508419</v>
      </c>
    </row>
    <row r="44" spans="1:16">
      <c r="A44" s="2">
        <v>24</v>
      </c>
      <c r="B44" s="4">
        <v>0.32807572657605855</v>
      </c>
      <c r="C44" s="4">
        <v>0.52368233311969925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0.14824194030424226</v>
      </c>
      <c r="N44" s="1">
        <v>6.0344897959183754</v>
      </c>
      <c r="O44" s="1">
        <v>72.962999999999994</v>
      </c>
      <c r="P44" s="1">
        <v>8.5418382096595575</v>
      </c>
    </row>
    <row r="45" spans="1:16">
      <c r="A45" s="2">
        <v>25</v>
      </c>
      <c r="B45" s="4">
        <v>0.3732198711158618</v>
      </c>
      <c r="C45" s="4">
        <v>0.48686669492157963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0.13991343396255862</v>
      </c>
      <c r="N45" s="1">
        <v>6.2081632653061307</v>
      </c>
      <c r="O45" s="1">
        <v>69.5398</v>
      </c>
      <c r="P45" s="1">
        <v>8.3390527039946214</v>
      </c>
    </row>
    <row r="46" spans="1:16">
      <c r="A46" s="2">
        <v>26</v>
      </c>
      <c r="B46" s="4">
        <v>0.41836401549735924</v>
      </c>
      <c r="C46" s="4">
        <v>0.4500510570286344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0.13158492747400641</v>
      </c>
      <c r="N46" s="1">
        <v>6.381836734693886</v>
      </c>
      <c r="O46" s="1">
        <v>66.55</v>
      </c>
      <c r="P46" s="1">
        <v>8.1578183358052296</v>
      </c>
    </row>
    <row r="47" spans="1:16">
      <c r="A47" s="2">
        <v>27</v>
      </c>
      <c r="B47" s="4">
        <v>0.46350815758341135</v>
      </c>
      <c r="C47" s="4">
        <v>0.41323542356074033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0.1232564188558485</v>
      </c>
      <c r="N47" s="1">
        <v>6.5555102040816413</v>
      </c>
      <c r="O47" s="1">
        <v>64.007000000000005</v>
      </c>
      <c r="P47" s="1">
        <v>8.0004374880377647</v>
      </c>
    </row>
    <row r="48" spans="1:16">
      <c r="A48" s="2">
        <v>28</v>
      </c>
      <c r="B48" s="4">
        <v>0.50864970520803787</v>
      </c>
      <c r="C48" s="4">
        <v>0.37642190045163121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0.11492839434033096</v>
      </c>
      <c r="N48" s="1">
        <v>6.7291836734693966</v>
      </c>
      <c r="O48" s="1">
        <v>61.899000000000001</v>
      </c>
      <c r="P48" s="1">
        <v>7.8675917535164466</v>
      </c>
    </row>
    <row r="49" spans="1:16">
      <c r="A49" s="2">
        <v>29</v>
      </c>
      <c r="B49" s="4">
        <v>0.55379644666298922</v>
      </c>
      <c r="C49" s="4">
        <v>0.33960414716452264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0.10659940617248811</v>
      </c>
      <c r="N49" s="1">
        <v>6.9028571428571519</v>
      </c>
      <c r="O49" s="1">
        <v>60.228000000000002</v>
      </c>
      <c r="P49" s="1">
        <v>7.7606700741624106</v>
      </c>
    </row>
    <row r="50" spans="1:16">
      <c r="A50" s="2">
        <v>30</v>
      </c>
      <c r="B50" s="4">
        <v>0.59894058951889684</v>
      </c>
      <c r="C50" s="4">
        <v>0.30278851221257025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9.8270898268532747E-2</v>
      </c>
      <c r="N50" s="1">
        <v>7.0765306122449072</v>
      </c>
      <c r="O50" s="1">
        <v>58.997</v>
      </c>
      <c r="P50" s="1">
        <v>7.6809504620196583</v>
      </c>
    </row>
    <row r="51" spans="1:16">
      <c r="A51" s="2">
        <v>31</v>
      </c>
      <c r="B51" s="4">
        <v>0.6440847382730559</v>
      </c>
      <c r="C51" s="4">
        <v>0.26597286589021485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8.9942395836728958E-2</v>
      </c>
      <c r="N51" s="1">
        <v>7.2502040816326625</v>
      </c>
      <c r="O51" s="1">
        <v>58.203000000000003</v>
      </c>
      <c r="P51" s="1">
        <v>7.6290890675099607</v>
      </c>
    </row>
    <row r="52" spans="1:16">
      <c r="A52" s="2">
        <v>32</v>
      </c>
      <c r="B52" s="4">
        <v>0.68922888281409922</v>
      </c>
      <c r="C52" s="4">
        <v>0.22915722768970467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8.1613889496195621E-2</v>
      </c>
      <c r="N52" s="1">
        <v>7.4238775510204178</v>
      </c>
      <c r="O52" s="1">
        <v>57.847000000000001</v>
      </c>
      <c r="P52" s="1">
        <v>7.6057215305321293</v>
      </c>
    </row>
    <row r="53" spans="1:16">
      <c r="A53" s="2">
        <v>33</v>
      </c>
      <c r="B53" s="4">
        <v>0.70621996886539817</v>
      </c>
      <c r="C53" s="4">
        <v>0.21528298214141919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1.2730254232948665E-2</v>
      </c>
      <c r="K53" s="4">
        <v>0</v>
      </c>
      <c r="L53" s="4">
        <v>0</v>
      </c>
      <c r="M53" s="4">
        <v>6.5766794760234032E-2</v>
      </c>
      <c r="N53" s="1">
        <v>7.5975510204081731</v>
      </c>
      <c r="O53" s="1">
        <v>57.802999999999997</v>
      </c>
      <c r="P53" s="1">
        <v>7.6088284210548904</v>
      </c>
    </row>
    <row r="54" spans="1:16">
      <c r="A54" s="2">
        <v>34</v>
      </c>
      <c r="B54" s="4">
        <v>0.7187240321688485</v>
      </c>
      <c r="C54" s="4">
        <v>0.20497692906144685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2.7526652201688311E-2</v>
      </c>
      <c r="K54" s="4">
        <v>0</v>
      </c>
      <c r="L54" s="4">
        <v>0</v>
      </c>
      <c r="M54" s="4">
        <v>4.877238656801642E-2</v>
      </c>
      <c r="N54" s="1">
        <v>7.7712244897959284</v>
      </c>
      <c r="O54" s="1">
        <v>57.854999999999997</v>
      </c>
      <c r="P54" s="1">
        <v>7.6062474322099201</v>
      </c>
    </row>
    <row r="55" spans="1:16">
      <c r="A55" s="2">
        <v>35</v>
      </c>
      <c r="B55" s="4">
        <v>0.73163683297197779</v>
      </c>
      <c r="C55" s="4">
        <v>0.19319056704427165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1.3436929443962718E-2</v>
      </c>
      <c r="J55" s="4">
        <v>2.962276787770755E-2</v>
      </c>
      <c r="K55" s="4">
        <v>0</v>
      </c>
      <c r="L55" s="4">
        <v>0</v>
      </c>
      <c r="M55" s="4">
        <v>3.2112902662080202E-2</v>
      </c>
      <c r="N55" s="1">
        <v>7.9448979591836837</v>
      </c>
      <c r="O55" s="1">
        <v>57.993000000000002</v>
      </c>
      <c r="P55" s="1">
        <v>7.6153135194816501</v>
      </c>
    </row>
    <row r="56" spans="1:16">
      <c r="A56" s="2">
        <v>36</v>
      </c>
      <c r="B56" s="4">
        <v>0.74568497652258137</v>
      </c>
      <c r="C56" s="4">
        <v>0.18059965233291775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1.781337642871338E-2</v>
      </c>
      <c r="J56" s="4">
        <v>3.9911092339687232E-2</v>
      </c>
      <c r="K56" s="4">
        <v>0</v>
      </c>
      <c r="L56" s="4">
        <v>0</v>
      </c>
      <c r="M56" s="4">
        <v>1.5990902376100125E-2</v>
      </c>
      <c r="N56" s="1">
        <v>8.118571428571439</v>
      </c>
      <c r="O56" s="1">
        <v>58.22</v>
      </c>
      <c r="P56" s="1">
        <v>7.6302031427741159</v>
      </c>
    </row>
    <row r="57" spans="1:16">
      <c r="A57" s="2">
        <v>37</v>
      </c>
      <c r="B57" s="4">
        <v>0.75908944203581286</v>
      </c>
      <c r="C57" s="4">
        <v>0.16785430612946894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2.5211269494004668E-2</v>
      </c>
      <c r="J57" s="4">
        <v>4.7844982340713459E-2</v>
      </c>
      <c r="K57" s="4">
        <v>0</v>
      </c>
      <c r="L57" s="4">
        <v>0</v>
      </c>
      <c r="M57" s="4">
        <v>0</v>
      </c>
      <c r="N57" s="1">
        <v>8.2922448979591934</v>
      </c>
      <c r="O57" s="1">
        <v>58.533999999999999</v>
      </c>
      <c r="P57" s="1">
        <v>7.6507515970654802</v>
      </c>
    </row>
    <row r="58" spans="1:16">
      <c r="A58" s="2">
        <v>38</v>
      </c>
      <c r="B58" s="4">
        <v>0.7591025921658382</v>
      </c>
      <c r="C58" s="4">
        <v>0.16785416483492824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2.5129666297032827E-2</v>
      </c>
      <c r="J58" s="4">
        <v>4.791357670220061E-2</v>
      </c>
      <c r="K58" s="4">
        <v>0</v>
      </c>
      <c r="L58" s="4">
        <v>0</v>
      </c>
      <c r="M58" s="4">
        <v>0</v>
      </c>
      <c r="N58" s="1">
        <v>8.4659183673469478</v>
      </c>
      <c r="O58" s="1">
        <v>59.052</v>
      </c>
      <c r="P58" s="1">
        <v>7.6845299140546004</v>
      </c>
    </row>
    <row r="59" spans="1:16">
      <c r="A59" s="2">
        <v>39</v>
      </c>
      <c r="B59" s="4">
        <v>0.83554484487143166</v>
      </c>
      <c r="C59" s="4">
        <v>6.9393002097477674E-2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5.7050874792038186E-2</v>
      </c>
      <c r="J59" s="4">
        <v>3.8011278239052419E-2</v>
      </c>
      <c r="K59" s="4">
        <v>0</v>
      </c>
      <c r="L59" s="4">
        <v>0</v>
      </c>
      <c r="M59" s="4">
        <v>0</v>
      </c>
      <c r="N59" s="1">
        <v>8.6395918367347022</v>
      </c>
      <c r="O59" s="1">
        <v>59.860999999999997</v>
      </c>
      <c r="P59" s="1">
        <v>7.7369890784464728</v>
      </c>
    </row>
    <row r="60" spans="1:16">
      <c r="A60" s="2">
        <v>40</v>
      </c>
      <c r="B60" s="4">
        <v>0.87362980891166997</v>
      </c>
      <c r="C60" s="4">
        <v>2.0360990020964399E-2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7.0455134298318442E-2</v>
      </c>
      <c r="J60" s="4">
        <v>3.555406676904712E-2</v>
      </c>
      <c r="K60" s="4">
        <v>0</v>
      </c>
      <c r="L60" s="4">
        <v>0</v>
      </c>
      <c r="M60" s="4">
        <v>0</v>
      </c>
      <c r="N60" s="1">
        <v>8.8132653061224566</v>
      </c>
      <c r="O60" s="1">
        <v>60.956000000000003</v>
      </c>
      <c r="P60" s="1">
        <v>7.8074323564152639</v>
      </c>
    </row>
    <row r="61" spans="1:16">
      <c r="A61" s="2">
        <v>41</v>
      </c>
      <c r="B61" s="4">
        <v>0.84618683978288101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4.4787425607923162E-4</v>
      </c>
      <c r="J61" s="4">
        <v>0.15336528596103963</v>
      </c>
      <c r="K61" s="4">
        <v>0</v>
      </c>
      <c r="L61" s="4">
        <v>0</v>
      </c>
      <c r="M61" s="4">
        <v>0</v>
      </c>
      <c r="N61" s="1">
        <v>8.986938775510211</v>
      </c>
      <c r="O61" s="1">
        <v>64.305000000000007</v>
      </c>
      <c r="P61" s="1">
        <v>8.0190398427741965</v>
      </c>
    </row>
    <row r="62" spans="1:16">
      <c r="A62" s="2">
        <v>42</v>
      </c>
      <c r="B62" s="4">
        <v>0.75207775973720947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0.24792224026279031</v>
      </c>
      <c r="K62" s="4">
        <v>0</v>
      </c>
      <c r="L62" s="4">
        <v>0</v>
      </c>
      <c r="M62" s="4">
        <v>0</v>
      </c>
      <c r="N62" s="1">
        <v>9.1606122448979654</v>
      </c>
      <c r="O62" s="1">
        <v>79.292000000000002</v>
      </c>
      <c r="P62" s="1">
        <v>8.9046055499387506</v>
      </c>
    </row>
    <row r="63" spans="1:16">
      <c r="A63" s="2">
        <v>43</v>
      </c>
      <c r="B63" s="4">
        <v>0.65789863120062864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0.34210136879937109</v>
      </c>
      <c r="K63" s="4">
        <v>0</v>
      </c>
      <c r="L63" s="4">
        <v>0</v>
      </c>
      <c r="M63" s="4">
        <v>0</v>
      </c>
      <c r="N63" s="1">
        <v>9.3342857142857198</v>
      </c>
      <c r="O63" s="1">
        <v>107.813</v>
      </c>
      <c r="P63" s="1">
        <v>10.383303905790296</v>
      </c>
    </row>
    <row r="64" spans="1:16">
      <c r="A64" s="2">
        <v>44</v>
      </c>
      <c r="B64" s="4">
        <v>0.56371950721283737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0.4362804927871623</v>
      </c>
      <c r="K64" s="4">
        <v>0</v>
      </c>
      <c r="L64" s="4">
        <v>0</v>
      </c>
      <c r="M64" s="4">
        <v>0</v>
      </c>
      <c r="N64" s="1">
        <v>9.5079591836734743</v>
      </c>
      <c r="O64" s="1">
        <v>149.86699999999999</v>
      </c>
      <c r="P64" s="1">
        <v>12.242017807534834</v>
      </c>
    </row>
    <row r="65" spans="1:16">
      <c r="A65" s="2">
        <v>45</v>
      </c>
      <c r="B65" s="4">
        <v>0.46954038322504615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0.53045961677495346</v>
      </c>
      <c r="K65" s="4">
        <v>0</v>
      </c>
      <c r="L65" s="4">
        <v>0</v>
      </c>
      <c r="M65" s="4">
        <v>0</v>
      </c>
      <c r="N65" s="1">
        <v>9.6816326530612287</v>
      </c>
      <c r="O65" s="1">
        <v>205.45500000000001</v>
      </c>
      <c r="P65" s="1">
        <v>14.333701545658052</v>
      </c>
    </row>
    <row r="66" spans="1:16">
      <c r="A66" s="2">
        <v>46</v>
      </c>
      <c r="B66" s="4">
        <v>0.375361259237255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0.62463874076274462</v>
      </c>
      <c r="K66" s="4">
        <v>0</v>
      </c>
      <c r="L66" s="4">
        <v>0</v>
      </c>
      <c r="M66" s="4">
        <v>0</v>
      </c>
      <c r="N66" s="1">
        <v>9.8553061224489831</v>
      </c>
      <c r="O66" s="1">
        <v>274.57499999999999</v>
      </c>
      <c r="P66" s="1">
        <v>16.570304764849681</v>
      </c>
    </row>
    <row r="67" spans="1:16">
      <c r="A67" s="2">
        <v>47</v>
      </c>
      <c r="B67" s="4">
        <v>0.28118213524946384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0.71881786475053577</v>
      </c>
      <c r="K67" s="4">
        <v>0</v>
      </c>
      <c r="L67" s="4">
        <v>0</v>
      </c>
      <c r="M67" s="4">
        <v>0</v>
      </c>
      <c r="N67" s="1">
        <v>10.028979591836737</v>
      </c>
      <c r="O67" s="1">
        <v>357.22899999999998</v>
      </c>
      <c r="P67" s="1">
        <v>18.900502638818896</v>
      </c>
    </row>
    <row r="68" spans="1:16">
      <c r="A68" s="2">
        <v>48</v>
      </c>
      <c r="B68" s="4">
        <v>0.18700301126167268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0.81299698873832693</v>
      </c>
      <c r="K68" s="4">
        <v>0</v>
      </c>
      <c r="L68" s="4">
        <v>0</v>
      </c>
      <c r="M68" s="4">
        <v>0</v>
      </c>
      <c r="N68" s="1">
        <v>10.202653061224492</v>
      </c>
      <c r="O68" s="1">
        <v>453.41699999999997</v>
      </c>
      <c r="P68" s="1">
        <v>21.293590584962413</v>
      </c>
    </row>
    <row r="69" spans="1:16">
      <c r="A69" s="2">
        <v>49</v>
      </c>
      <c r="B69" s="4">
        <v>9.2823887273881509E-2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0.90717611272611809</v>
      </c>
      <c r="K69" s="4">
        <v>0</v>
      </c>
      <c r="L69" s="4">
        <v>0</v>
      </c>
      <c r="M69" s="4">
        <v>0</v>
      </c>
      <c r="N69" s="1">
        <v>10.376326530612246</v>
      </c>
      <c r="O69" s="1">
        <v>563.13800000000003</v>
      </c>
      <c r="P69" s="1">
        <v>23.730528860520575</v>
      </c>
    </row>
    <row r="70" spans="1:16">
      <c r="A70" s="2">
        <v>50</v>
      </c>
      <c r="J70" s="3">
        <v>1</v>
      </c>
      <c r="N70" s="2">
        <v>10.55</v>
      </c>
      <c r="O70" s="1">
        <v>684.52200000000005</v>
      </c>
      <c r="P70" s="1">
        <v>26.163371342393933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0:Q67"/>
  <sheetViews>
    <sheetView topLeftCell="A3" workbookViewId="0">
      <selection activeCell="C9" sqref="C9"/>
    </sheetView>
  </sheetViews>
  <sheetFormatPr defaultRowHeight="15"/>
  <cols>
    <col min="2" max="2" width="9.5703125" bestFit="1" customWidth="1"/>
    <col min="3" max="3" width="10.5703125" bestFit="1" customWidth="1"/>
    <col min="4" max="4" width="16.140625" bestFit="1" customWidth="1"/>
    <col min="5" max="13" width="10.5703125" bestFit="1" customWidth="1"/>
    <col min="15" max="15" width="10.5703125" bestFit="1" customWidth="1"/>
    <col min="16" max="16" width="9.28515625" bestFit="1" customWidth="1"/>
  </cols>
  <sheetData>
    <row r="20" spans="1:7">
      <c r="A20" s="28" t="s">
        <v>16</v>
      </c>
      <c r="B20" s="28" t="s">
        <v>17</v>
      </c>
      <c r="C20" s="28" t="s">
        <v>18</v>
      </c>
      <c r="D20" s="28" t="s">
        <v>26</v>
      </c>
      <c r="E20" s="29" t="s">
        <v>19</v>
      </c>
      <c r="F20" s="29"/>
      <c r="G20" s="29"/>
    </row>
    <row r="21" spans="1:7">
      <c r="A21" s="2" t="s">
        <v>11</v>
      </c>
      <c r="B21" s="9">
        <f>P56</f>
        <v>8.1217874940506418E-2</v>
      </c>
      <c r="C21" s="8">
        <v>1.58</v>
      </c>
      <c r="D21" s="8">
        <v>5.78</v>
      </c>
      <c r="E21" s="6"/>
      <c r="F21" s="7">
        <f>C21+(D21-C21)*B21</f>
        <v>1.9211150747501271</v>
      </c>
      <c r="G21" s="6"/>
    </row>
    <row r="22" spans="1:7">
      <c r="A22" s="2" t="s">
        <v>0</v>
      </c>
      <c r="B22" s="9">
        <f t="shared" ref="B22:B32" si="0">P57</f>
        <v>0.37229141867807009</v>
      </c>
      <c r="C22" s="8">
        <v>1.58</v>
      </c>
      <c r="D22" s="8">
        <v>5.78</v>
      </c>
      <c r="E22" s="6"/>
      <c r="F22" s="7">
        <f t="shared" ref="F22:F32" si="1">C22+(D22-C22)*B22</f>
        <v>3.1436239584478942</v>
      </c>
      <c r="G22" s="6"/>
    </row>
    <row r="23" spans="1:7">
      <c r="A23" s="2" t="s">
        <v>1</v>
      </c>
      <c r="B23" s="9">
        <f t="shared" si="0"/>
        <v>0.93536736786882768</v>
      </c>
      <c r="C23" s="8">
        <v>1.58</v>
      </c>
      <c r="D23" s="8">
        <v>5.78</v>
      </c>
      <c r="E23" s="6"/>
      <c r="F23" s="7">
        <f t="shared" si="1"/>
        <v>5.5085429450490766</v>
      </c>
      <c r="G23" s="6"/>
    </row>
    <row r="24" spans="1:7">
      <c r="A24" s="2" t="s">
        <v>2</v>
      </c>
      <c r="B24" s="9">
        <f t="shared" si="0"/>
        <v>0.93885950889611336</v>
      </c>
      <c r="C24" s="8">
        <v>1.58</v>
      </c>
      <c r="D24" s="8">
        <v>5.78</v>
      </c>
      <c r="E24" s="6"/>
      <c r="F24" s="7">
        <f t="shared" si="1"/>
        <v>5.523209937363676</v>
      </c>
      <c r="G24" s="6"/>
    </row>
    <row r="25" spans="1:7">
      <c r="A25" s="2" t="s">
        <v>3</v>
      </c>
      <c r="B25" s="9">
        <f t="shared" si="0"/>
        <v>0.9540487423380335</v>
      </c>
      <c r="C25" s="8">
        <v>1.58</v>
      </c>
      <c r="D25" s="8">
        <v>5.78</v>
      </c>
      <c r="E25" s="6"/>
      <c r="F25" s="7">
        <f t="shared" si="1"/>
        <v>5.5870047178197408</v>
      </c>
      <c r="G25" s="6"/>
    </row>
    <row r="26" spans="1:7">
      <c r="A26" s="2" t="s">
        <v>4</v>
      </c>
      <c r="B26" s="9">
        <f t="shared" si="0"/>
        <v>1.0741901045267275</v>
      </c>
      <c r="C26" s="8">
        <v>1.58</v>
      </c>
      <c r="D26" s="8">
        <v>5.78</v>
      </c>
      <c r="E26" s="6"/>
      <c r="F26" s="7">
        <f t="shared" si="1"/>
        <v>6.0915984390122553</v>
      </c>
      <c r="G26" s="6"/>
    </row>
    <row r="27" spans="1:7">
      <c r="A27" s="2" t="s">
        <v>5</v>
      </c>
      <c r="B27" s="9">
        <f t="shared" si="0"/>
        <v>1.2478461489842718</v>
      </c>
      <c r="C27" s="8">
        <v>1.58</v>
      </c>
      <c r="D27" s="8">
        <v>5.78</v>
      </c>
      <c r="E27" s="6"/>
      <c r="F27" s="7">
        <f t="shared" si="1"/>
        <v>6.8209538257339419</v>
      </c>
      <c r="G27" s="6"/>
    </row>
    <row r="28" spans="1:7">
      <c r="A28" s="2" t="s">
        <v>6</v>
      </c>
      <c r="B28" s="9">
        <f t="shared" si="0"/>
        <v>1.3581223050529447</v>
      </c>
      <c r="C28" s="8">
        <v>1.58</v>
      </c>
      <c r="D28" s="8">
        <v>5.78</v>
      </c>
      <c r="E28" s="6"/>
      <c r="F28" s="7">
        <f t="shared" si="1"/>
        <v>7.2841136812223679</v>
      </c>
      <c r="G28" s="6"/>
    </row>
    <row r="29" spans="1:7">
      <c r="A29" s="2" t="s">
        <v>7</v>
      </c>
      <c r="B29" s="9">
        <f t="shared" si="0"/>
        <v>1.3718426452182653</v>
      </c>
      <c r="C29" s="8">
        <v>1.58</v>
      </c>
      <c r="D29" s="8">
        <v>5.78</v>
      </c>
      <c r="E29" s="6"/>
      <c r="F29" s="7">
        <f t="shared" si="1"/>
        <v>7.3417391099167144</v>
      </c>
      <c r="G29" s="6"/>
    </row>
    <row r="30" spans="1:7">
      <c r="A30" s="2" t="s">
        <v>8</v>
      </c>
      <c r="B30" s="9">
        <f t="shared" si="0"/>
        <v>1.317697084075657</v>
      </c>
      <c r="C30" s="8">
        <v>1.58</v>
      </c>
      <c r="D30" s="8">
        <v>5.78</v>
      </c>
      <c r="E30" s="6"/>
      <c r="F30" s="7">
        <f t="shared" si="1"/>
        <v>7.1143277531177596</v>
      </c>
      <c r="G30" s="6"/>
    </row>
    <row r="31" spans="1:7">
      <c r="A31" s="2" t="s">
        <v>9</v>
      </c>
      <c r="B31" s="9">
        <f t="shared" si="0"/>
        <v>1.2371339689633174</v>
      </c>
      <c r="C31" s="8">
        <v>1.58</v>
      </c>
      <c r="D31" s="8">
        <v>5.78</v>
      </c>
      <c r="E31" s="6"/>
      <c r="F31" s="7">
        <f t="shared" si="1"/>
        <v>6.7759626696459332</v>
      </c>
      <c r="G31" s="6"/>
    </row>
    <row r="32" spans="1:7">
      <c r="A32" s="2" t="s">
        <v>10</v>
      </c>
      <c r="B32" s="9">
        <f t="shared" si="0"/>
        <v>1.1113828304572602</v>
      </c>
      <c r="C32" s="8">
        <v>1.58</v>
      </c>
      <c r="D32" s="8">
        <v>5.78</v>
      </c>
      <c r="E32" s="6"/>
      <c r="F32" s="7">
        <f t="shared" si="1"/>
        <v>6.2478078879204926</v>
      </c>
      <c r="G32" s="6"/>
    </row>
    <row r="34" spans="1:17" ht="15.75" thickBot="1">
      <c r="A34" s="2" t="s">
        <v>27</v>
      </c>
    </row>
    <row r="35" spans="1:17">
      <c r="A35" s="10">
        <v>1995</v>
      </c>
      <c r="B35" s="10">
        <v>1996</v>
      </c>
      <c r="C35" s="10">
        <v>1997</v>
      </c>
      <c r="D35" s="10">
        <v>1998</v>
      </c>
      <c r="E35" s="10">
        <v>1999</v>
      </c>
      <c r="F35" s="10">
        <v>2000</v>
      </c>
      <c r="G35" s="10">
        <v>2001</v>
      </c>
      <c r="H35" s="10">
        <v>2002</v>
      </c>
      <c r="I35" s="10">
        <v>2003</v>
      </c>
      <c r="J35" s="10">
        <v>2004</v>
      </c>
      <c r="K35" s="10">
        <v>2005</v>
      </c>
      <c r="L35" s="10">
        <v>2006</v>
      </c>
      <c r="M35" s="10">
        <v>2007</v>
      </c>
      <c r="N35" s="10">
        <v>2008</v>
      </c>
      <c r="O35" s="10">
        <v>2009</v>
      </c>
      <c r="P35" s="19" t="s">
        <v>20</v>
      </c>
      <c r="Q35" s="20" t="s">
        <v>21</v>
      </c>
    </row>
    <row r="36" spans="1:17">
      <c r="A36" s="1">
        <v>25.964306263328666</v>
      </c>
      <c r="B36" s="1">
        <v>12.0942648337587</v>
      </c>
      <c r="C36" s="1">
        <v>17.230596706522292</v>
      </c>
      <c r="D36" s="1">
        <v>16.892657246321122</v>
      </c>
      <c r="E36" s="1">
        <v>5.1109282278306551</v>
      </c>
      <c r="F36" s="1">
        <v>4.6227494550077068</v>
      </c>
      <c r="G36" s="1">
        <v>6.0096131620859978</v>
      </c>
      <c r="H36" s="1">
        <v>-10.252601525415145</v>
      </c>
      <c r="I36" s="1">
        <v>13.907100645914056</v>
      </c>
      <c r="J36" s="1">
        <v>3.9480910026752838</v>
      </c>
      <c r="K36" s="1">
        <v>16.080993085886846</v>
      </c>
      <c r="L36" s="1">
        <v>7.5344670011217971</v>
      </c>
      <c r="M36" s="1">
        <v>1.3636672264799188</v>
      </c>
      <c r="N36" s="1">
        <v>4.0322290116910864</v>
      </c>
      <c r="O36" s="1">
        <v>6.0124591254439679</v>
      </c>
      <c r="P36" s="21">
        <v>68.918489164284978</v>
      </c>
      <c r="Q36" s="22">
        <v>8.5930924811912366</v>
      </c>
    </row>
    <row r="37" spans="1:17">
      <c r="A37" s="1">
        <v>9.3649075717174384</v>
      </c>
      <c r="B37" s="1">
        <v>7.2446701262394839</v>
      </c>
      <c r="C37" s="1">
        <v>11.29978342466498</v>
      </c>
      <c r="D37" s="1">
        <v>13.071721290914809</v>
      </c>
      <c r="E37" s="1">
        <v>-4.8035267868563096</v>
      </c>
      <c r="F37" s="1">
        <v>-4.7717631432178393</v>
      </c>
      <c r="G37" s="1">
        <v>-1.5474879734951372</v>
      </c>
      <c r="H37" s="1">
        <v>-9.5740266770081206</v>
      </c>
      <c r="I37" s="1">
        <v>28.243005525285298</v>
      </c>
      <c r="J37" s="1">
        <v>4.8207961301758502</v>
      </c>
      <c r="K37" s="1">
        <v>2.1754625093030882</v>
      </c>
      <c r="L37" s="1">
        <v>1.0750312192485723</v>
      </c>
      <c r="M37" s="1">
        <v>2.1470122105032914</v>
      </c>
      <c r="N37" s="1">
        <v>23.165549249831258</v>
      </c>
      <c r="O37" s="1">
        <v>0.50581021272542159</v>
      </c>
      <c r="P37" s="21">
        <v>99.607275360538395</v>
      </c>
      <c r="Q37" s="22">
        <v>10.330637964009481</v>
      </c>
    </row>
    <row r="38" spans="1:17">
      <c r="A38" s="1">
        <v>-0.1590756977753216</v>
      </c>
      <c r="B38" s="1">
        <v>9.6303536135333871</v>
      </c>
      <c r="C38" s="1">
        <v>11.394393089053494</v>
      </c>
      <c r="D38" s="1">
        <v>34.498070835920856</v>
      </c>
      <c r="E38" s="1">
        <v>-13.243918380219526</v>
      </c>
      <c r="F38" s="1">
        <v>-8.8892080013589378</v>
      </c>
      <c r="G38" s="1">
        <v>7.4223649511543215</v>
      </c>
      <c r="H38" s="1">
        <v>-3.4983954288347263</v>
      </c>
      <c r="I38" s="1">
        <v>46.858439100908953</v>
      </c>
      <c r="J38" s="1">
        <v>3.4141838391348074</v>
      </c>
      <c r="K38" s="1">
        <v>-12.441248713304191</v>
      </c>
      <c r="L38" s="1">
        <v>-4.503789421306422</v>
      </c>
      <c r="M38" s="1">
        <v>-1.0006015122579441</v>
      </c>
      <c r="N38" s="1">
        <v>51.819757105027406</v>
      </c>
      <c r="O38" s="1">
        <v>-5.7394399319751699</v>
      </c>
      <c r="P38" s="21">
        <v>396.3888553568051</v>
      </c>
      <c r="Q38" s="22">
        <v>20.608307670091406</v>
      </c>
    </row>
    <row r="39" spans="1:17">
      <c r="A39" s="1">
        <v>10.439045459769858</v>
      </c>
      <c r="B39" s="1">
        <v>7.7714485265276068</v>
      </c>
      <c r="C39" s="1">
        <v>8.0965032983960441</v>
      </c>
      <c r="D39" s="1">
        <v>37.598929212873173</v>
      </c>
      <c r="E39" s="1">
        <v>-19.83857690796529</v>
      </c>
      <c r="F39" s="1">
        <v>-3.4118429447280789</v>
      </c>
      <c r="G39" s="1">
        <v>-17.5137601402878</v>
      </c>
      <c r="H39" s="1">
        <v>-0.50505819651016282</v>
      </c>
      <c r="I39" s="1">
        <v>38.229535055962572</v>
      </c>
      <c r="J39" s="1">
        <v>-4.6917586240964937</v>
      </c>
      <c r="K39" s="1">
        <v>-15.871398956482466</v>
      </c>
      <c r="L39" s="1">
        <v>-2.6662276371196327</v>
      </c>
      <c r="M39" s="1">
        <v>-2.7250238484566296</v>
      </c>
      <c r="N39" s="1">
        <v>44.54430213166367</v>
      </c>
      <c r="O39" s="1">
        <v>-12.793716835253278</v>
      </c>
      <c r="P39" s="21">
        <v>397.49067093721692</v>
      </c>
      <c r="Q39" s="22">
        <v>20.636929561309422</v>
      </c>
    </row>
    <row r="40" spans="1:17">
      <c r="A40" s="1">
        <v>15.057766268103663</v>
      </c>
      <c r="B40" s="1">
        <v>1.9313666821761046</v>
      </c>
      <c r="C40" s="1">
        <v>5.255312579697474</v>
      </c>
      <c r="D40" s="1">
        <v>32.016488471790325</v>
      </c>
      <c r="E40" s="1">
        <v>-19.676863025328259</v>
      </c>
      <c r="F40" s="1">
        <v>-6.3120094024795179</v>
      </c>
      <c r="G40" s="1">
        <v>16.23479134877492</v>
      </c>
      <c r="H40" s="1">
        <v>0.25360991851053427</v>
      </c>
      <c r="I40" s="1">
        <v>36.858808334700313</v>
      </c>
      <c r="J40" s="1">
        <v>-7.8661833697379961</v>
      </c>
      <c r="K40" s="1">
        <v>-15.988448860897407</v>
      </c>
      <c r="L40" s="1">
        <v>13.369871130273523</v>
      </c>
      <c r="M40" s="1">
        <v>-2.4013022603850516</v>
      </c>
      <c r="N40" s="1">
        <v>40.030305831465398</v>
      </c>
      <c r="O40" s="1">
        <v>-8.091392967730286</v>
      </c>
      <c r="P40" s="21">
        <v>321.77532967825874</v>
      </c>
      <c r="Q40" s="22">
        <v>18.567694574128861</v>
      </c>
    </row>
    <row r="41" spans="1:17">
      <c r="A41" s="1">
        <v>19.373332354146271</v>
      </c>
      <c r="B41" s="1">
        <v>3.0426894686813313</v>
      </c>
      <c r="C41" s="1">
        <v>6.5523391375319306</v>
      </c>
      <c r="D41" s="1">
        <v>34.246007923832423</v>
      </c>
      <c r="E41" s="1">
        <v>-22.593431837938837</v>
      </c>
      <c r="F41" s="1">
        <v>-9.0580742510556291</v>
      </c>
      <c r="G41" s="1">
        <v>15.694710742845544</v>
      </c>
      <c r="H41" s="1">
        <v>6.8687021882141437</v>
      </c>
      <c r="I41" s="1">
        <v>37.596025993327544</v>
      </c>
      <c r="J41" s="1">
        <v>-10.653067526390728</v>
      </c>
      <c r="K41" s="1">
        <v>-24.32405753762383</v>
      </c>
      <c r="L41" s="1">
        <v>9.3677645814474317</v>
      </c>
      <c r="M41" s="1">
        <v>-0.84333753960380875</v>
      </c>
      <c r="N41" s="1">
        <v>38.423643669685418</v>
      </c>
      <c r="O41" s="1">
        <v>-10.029324105019114</v>
      </c>
      <c r="P41" s="21">
        <v>379.03318559371348</v>
      </c>
      <c r="Q41" s="22">
        <v>20.152096282141297</v>
      </c>
    </row>
    <row r="42" spans="1:17">
      <c r="A42" s="1">
        <v>15.579315536635093</v>
      </c>
      <c r="B42" s="1">
        <v>7.3019455153114734</v>
      </c>
      <c r="C42" s="1">
        <v>16.987007482186755</v>
      </c>
      <c r="D42" s="1">
        <v>42.855216865096082</v>
      </c>
      <c r="E42" s="1">
        <v>-24.380114160176078</v>
      </c>
      <c r="F42" s="1">
        <v>-10.370157082791337</v>
      </c>
      <c r="G42" s="1">
        <v>29.38009093271944</v>
      </c>
      <c r="H42" s="1">
        <v>17.9762954194413</v>
      </c>
      <c r="I42" s="1">
        <v>33.987493953890123</v>
      </c>
      <c r="J42" s="1">
        <v>-16.478314591964292</v>
      </c>
      <c r="K42" s="1">
        <v>-32.266952637461188</v>
      </c>
      <c r="L42" s="1">
        <v>9.6073231668947443</v>
      </c>
      <c r="M42" s="1">
        <v>4.1146190060978398</v>
      </c>
      <c r="N42" s="1">
        <v>38.504766625953238</v>
      </c>
      <c r="O42" s="1">
        <v>-12.097984878938135</v>
      </c>
      <c r="P42" s="21">
        <v>502.94912755332382</v>
      </c>
      <c r="Q42" s="22">
        <v>23.213661176895471</v>
      </c>
    </row>
    <row r="43" spans="1:17">
      <c r="A43" s="1">
        <v>13.1702866708372</v>
      </c>
      <c r="B43" s="1">
        <v>14.659301942888931</v>
      </c>
      <c r="C43" s="1">
        <v>26.807553330745208</v>
      </c>
      <c r="D43" s="1">
        <v>38.721223445091937</v>
      </c>
      <c r="E43" s="1">
        <v>-22.467395793459673</v>
      </c>
      <c r="F43" s="1">
        <v>-12.87440394177068</v>
      </c>
      <c r="G43" s="1">
        <v>39.903050842290156</v>
      </c>
      <c r="H43" s="1">
        <v>37.761876907754555</v>
      </c>
      <c r="I43" s="1">
        <v>28.336960962524671</v>
      </c>
      <c r="J43" s="1">
        <v>-23.605030994942837</v>
      </c>
      <c r="K43" s="1">
        <v>-35.731769258262887</v>
      </c>
      <c r="L43" s="1">
        <v>18.156937931695879</v>
      </c>
      <c r="M43" s="1">
        <v>1.9733713115989815</v>
      </c>
      <c r="N43" s="1">
        <v>42.292022134414395</v>
      </c>
      <c r="O43" s="1">
        <v>-13.217615863673586</v>
      </c>
      <c r="P43" s="21">
        <v>643.34477110626767</v>
      </c>
      <c r="Q43" s="22">
        <v>26.25448474151473</v>
      </c>
    </row>
    <row r="44" spans="1:17">
      <c r="A44" s="1">
        <v>14.653382850283236</v>
      </c>
      <c r="B44" s="1">
        <v>16.252051962126757</v>
      </c>
      <c r="C44" s="1">
        <v>27.177653744604768</v>
      </c>
      <c r="D44" s="1">
        <v>31.656824321828481</v>
      </c>
      <c r="E44" s="1">
        <v>-20.505395309215544</v>
      </c>
      <c r="F44" s="1">
        <v>-15.161887633188456</v>
      </c>
      <c r="G44" s="1">
        <v>33.8183505681545</v>
      </c>
      <c r="H44" s="1">
        <v>49.453869692671503</v>
      </c>
      <c r="I44" s="1">
        <v>39.78630645901859</v>
      </c>
      <c r="J44" s="1">
        <v>-28.629796781045755</v>
      </c>
      <c r="K44" s="1">
        <v>-29.20569664398235</v>
      </c>
      <c r="L44" s="1">
        <v>29.563012643843024</v>
      </c>
      <c r="M44" s="1">
        <v>-3.7664263140841427</v>
      </c>
      <c r="N44" s="1">
        <v>31.534331345788956</v>
      </c>
      <c r="O44" s="1">
        <v>-18.413918300821479</v>
      </c>
      <c r="P44" s="21">
        <v>684.5221906363613</v>
      </c>
      <c r="Q44" s="22">
        <v>27.081665990567728</v>
      </c>
    </row>
    <row r="45" spans="1:17">
      <c r="A45" s="1">
        <v>19.445063930907509</v>
      </c>
      <c r="B45" s="1">
        <v>17.847102583599451</v>
      </c>
      <c r="C45" s="1">
        <v>23.901297352572698</v>
      </c>
      <c r="D45" s="1">
        <v>25.631677365147127</v>
      </c>
      <c r="E45" s="1">
        <v>-24.515274592746195</v>
      </c>
      <c r="F45" s="1">
        <v>-10.408751721021162</v>
      </c>
      <c r="G45" s="1">
        <v>30.74782095721946</v>
      </c>
      <c r="H45" s="1">
        <v>44.015956649434088</v>
      </c>
      <c r="I45" s="1">
        <v>45.572742222081985</v>
      </c>
      <c r="J45" s="1">
        <v>-36.696806709535657</v>
      </c>
      <c r="K45" s="1">
        <v>-22.191620335536797</v>
      </c>
      <c r="L45" s="1">
        <v>19.550417232821431</v>
      </c>
      <c r="M45" s="1">
        <v>-6.8353676981800646</v>
      </c>
      <c r="N45" s="1">
        <v>22.879304216555084</v>
      </c>
      <c r="O45" s="1">
        <v>-14.64804563709599</v>
      </c>
      <c r="P45" s="21">
        <v>626.5115454600782</v>
      </c>
      <c r="Q45" s="22">
        <v>25.908731542393156</v>
      </c>
    </row>
    <row r="46" spans="1:17">
      <c r="A46" s="1">
        <v>20.316311795280569</v>
      </c>
      <c r="B46" s="1">
        <v>17.145072820849876</v>
      </c>
      <c r="C46" s="1">
        <v>18.639285056131996</v>
      </c>
      <c r="D46" s="1">
        <v>23.92396122396832</v>
      </c>
      <c r="E46" s="1">
        <v>-26.614701525883305</v>
      </c>
      <c r="F46" s="1">
        <v>1.5947438716563056</v>
      </c>
      <c r="G46" s="1">
        <v>25.379544931490457</v>
      </c>
      <c r="H46" s="1">
        <v>45.937604312923895</v>
      </c>
      <c r="I46" s="1">
        <v>44.29107498807241</v>
      </c>
      <c r="J46" s="1">
        <v>-38.757574524766184</v>
      </c>
      <c r="K46" s="1">
        <v>-23.864252228588612</v>
      </c>
      <c r="L46" s="1">
        <v>6.4758182586403166</v>
      </c>
      <c r="M46" s="1">
        <v>-4.1783451082120422</v>
      </c>
      <c r="N46" s="1">
        <v>21.34607454591027</v>
      </c>
      <c r="O46" s="1">
        <v>-5.5941976012419872</v>
      </c>
      <c r="P46" s="21">
        <v>574.15814993552817</v>
      </c>
      <c r="Q46" s="22">
        <v>24.802609668329143</v>
      </c>
    </row>
    <row r="47" spans="1:17">
      <c r="A47" s="1">
        <v>11.091414263470895</v>
      </c>
      <c r="B47" s="1">
        <v>11.343768639403763</v>
      </c>
      <c r="C47" s="1">
        <v>11.416761469993219</v>
      </c>
      <c r="D47" s="1">
        <v>25.843009930355706</v>
      </c>
      <c r="E47" s="1">
        <v>-29.432937581805376</v>
      </c>
      <c r="F47" s="1">
        <v>2.8807823182226571</v>
      </c>
      <c r="G47" s="1">
        <v>5.9718549223796771</v>
      </c>
      <c r="H47" s="1">
        <v>33.607326676563133</v>
      </c>
      <c r="I47" s="1">
        <v>32.455973826015224</v>
      </c>
      <c r="J47" s="1">
        <v>-36.031783514562733</v>
      </c>
      <c r="K47" s="1">
        <v>-34.063361171075968</v>
      </c>
      <c r="L47" s="1">
        <v>-8.0808676117991496</v>
      </c>
      <c r="M47" s="1">
        <v>-3.3683299301419538</v>
      </c>
      <c r="N47" s="1">
        <v>15.681114071726682</v>
      </c>
      <c r="O47" s="1">
        <v>-8.7807650728383777</v>
      </c>
      <c r="P47" s="21">
        <v>462.60659764302591</v>
      </c>
      <c r="Q47" s="22">
        <v>22.263196671774232</v>
      </c>
    </row>
    <row r="48" spans="1:17" s="17" customFormat="1" ht="11.25">
      <c r="A48" s="15">
        <v>14.52467143889209</v>
      </c>
      <c r="B48" s="15">
        <v>10.522003059591405</v>
      </c>
      <c r="C48" s="15">
        <v>15.396540556008405</v>
      </c>
      <c r="D48" s="15">
        <v>29.7463156777617</v>
      </c>
      <c r="E48" s="15">
        <v>-18.58010063948031</v>
      </c>
      <c r="F48" s="15">
        <v>-6.0133185397270807</v>
      </c>
      <c r="G48" s="15">
        <v>15.958412103777627</v>
      </c>
      <c r="H48" s="15">
        <v>17.670429994812086</v>
      </c>
      <c r="I48" s="15">
        <v>35.510288922308483</v>
      </c>
      <c r="J48" s="15">
        <v>-15.935603805421394</v>
      </c>
      <c r="K48" s="15">
        <v>-18.974362562335479</v>
      </c>
      <c r="L48" s="15">
        <v>8.2874798746467935</v>
      </c>
      <c r="M48" s="15">
        <v>-1.2933387047201339</v>
      </c>
      <c r="N48" s="15">
        <v>31.187783328309404</v>
      </c>
      <c r="O48" s="15">
        <v>-8.5740109880348339</v>
      </c>
      <c r="P48" s="16">
        <v>305.66618234890643</v>
      </c>
      <c r="Q48" s="15">
        <v>18.096946733858559</v>
      </c>
    </row>
    <row r="49" spans="1:17" s="17" customFormat="1" ht="11.25">
      <c r="A49" s="15">
        <v>40.507557874204245</v>
      </c>
      <c r="B49" s="15">
        <v>25.819131683969708</v>
      </c>
      <c r="C49" s="15">
        <v>53.394971670882619</v>
      </c>
      <c r="D49" s="15">
        <v>72.917535242868723</v>
      </c>
      <c r="E49" s="15">
        <v>89.037525462184277</v>
      </c>
      <c r="F49" s="15">
        <v>37.093824937641145</v>
      </c>
      <c r="G49" s="15">
        <v>256.54264572551239</v>
      </c>
      <c r="H49" s="15">
        <v>490.12483506965623</v>
      </c>
      <c r="I49" s="15">
        <v>76.79988691528888</v>
      </c>
      <c r="J49" s="15">
        <v>249.66933714368704</v>
      </c>
      <c r="K49" s="15">
        <v>215.84678429660138</v>
      </c>
      <c r="L49" s="15">
        <v>109.41996640196633</v>
      </c>
      <c r="M49" s="15">
        <v>9.3198079830556182</v>
      </c>
      <c r="N49" s="15">
        <v>176.64270777745352</v>
      </c>
      <c r="O49" s="15">
        <v>41.668416373235033</v>
      </c>
      <c r="P49" s="18">
        <v>15565.722611305848</v>
      </c>
      <c r="Q49" s="15">
        <v>129.14162745096888</v>
      </c>
    </row>
    <row r="50" spans="1:17" s="17" customFormat="1" ht="11.25">
      <c r="A50" s="15">
        <v>6.6475606906214537</v>
      </c>
      <c r="B50" s="15">
        <v>5.3071956317269393</v>
      </c>
      <c r="C50" s="15">
        <v>7.6321071798422224</v>
      </c>
      <c r="D50" s="15">
        <v>8.9188789700908835</v>
      </c>
      <c r="E50" s="15">
        <v>9.8555489932700588</v>
      </c>
      <c r="F50" s="15">
        <v>6.3612884576210718</v>
      </c>
      <c r="G50" s="15">
        <v>16.72915731373914</v>
      </c>
      <c r="H50" s="15">
        <v>23.123183999134003</v>
      </c>
      <c r="I50" s="15">
        <v>9.1532341178776147</v>
      </c>
      <c r="J50" s="15">
        <v>16.503531428494174</v>
      </c>
      <c r="K50" s="15">
        <v>15.345006328856826</v>
      </c>
      <c r="L50" s="15">
        <v>10.925531386384479</v>
      </c>
      <c r="M50" s="15">
        <v>3.18858326757237</v>
      </c>
      <c r="N50" s="15">
        <v>13.88168346265042</v>
      </c>
      <c r="O50" s="15">
        <v>6.7421401813776685</v>
      </c>
      <c r="P50" s="18">
        <v>27.214665348575348</v>
      </c>
      <c r="Q50" s="15">
        <v>5.399867592481387</v>
      </c>
    </row>
    <row r="54" spans="1:17">
      <c r="A54" s="11" t="s">
        <v>22</v>
      </c>
    </row>
    <row r="55" spans="1:17">
      <c r="A55" s="6"/>
      <c r="B55" s="6" t="s">
        <v>11</v>
      </c>
      <c r="C55" s="6" t="s">
        <v>0</v>
      </c>
      <c r="D55" s="6" t="s">
        <v>1</v>
      </c>
      <c r="E55" s="6" t="s">
        <v>2</v>
      </c>
      <c r="F55" s="6" t="s">
        <v>3</v>
      </c>
      <c r="G55" s="6" t="s">
        <v>4</v>
      </c>
      <c r="H55" s="6" t="s">
        <v>5</v>
      </c>
      <c r="I55" s="6" t="s">
        <v>6</v>
      </c>
      <c r="J55" s="6" t="s">
        <v>7</v>
      </c>
      <c r="K55" s="6" t="s">
        <v>8</v>
      </c>
      <c r="L55" s="6" t="s">
        <v>9</v>
      </c>
      <c r="M55" s="6" t="s">
        <v>10</v>
      </c>
      <c r="O55" s="6"/>
      <c r="P55" s="13" t="s">
        <v>23</v>
      </c>
    </row>
    <row r="56" spans="1:17">
      <c r="A56" s="6" t="s">
        <v>11</v>
      </c>
      <c r="B56" s="12">
        <v>68.918489164284935</v>
      </c>
      <c r="C56" s="12">
        <v>41.70013687092451</v>
      </c>
      <c r="D56" s="12">
        <v>30.770956333724371</v>
      </c>
      <c r="E56" s="12">
        <v>45.270188859575356</v>
      </c>
      <c r="F56" s="12">
        <v>37.959951999294304</v>
      </c>
      <c r="G56" s="12">
        <v>35.751611497249421</v>
      </c>
      <c r="H56" s="12">
        <v>21.860140640939797</v>
      </c>
      <c r="I56" s="12">
        <v>-4.5954784537856295</v>
      </c>
      <c r="J56" s="12">
        <v>-4.7290116664420436</v>
      </c>
      <c r="K56" s="12">
        <v>15.400598163666212</v>
      </c>
      <c r="L56" s="12">
        <v>6.0517823385591765</v>
      </c>
      <c r="M56" s="12">
        <v>3.5473275106757978</v>
      </c>
      <c r="O56" s="12">
        <f>AVERAGE(B56:M56)</f>
        <v>24.825557771555513</v>
      </c>
      <c r="P56" s="14">
        <f>O56/$P$48</f>
        <v>8.1217874940506418E-2</v>
      </c>
    </row>
    <row r="57" spans="1:17">
      <c r="A57" s="6" t="s">
        <v>0</v>
      </c>
      <c r="B57" s="12">
        <v>41.70013687092451</v>
      </c>
      <c r="C57" s="12">
        <v>99.607275360538395</v>
      </c>
      <c r="D57" s="12">
        <v>176.29540568531945</v>
      </c>
      <c r="E57" s="12">
        <v>170.23663211706724</v>
      </c>
      <c r="F57" s="12">
        <v>138.50648106501779</v>
      </c>
      <c r="G57" s="12">
        <v>141.53873230899043</v>
      </c>
      <c r="H57" s="12">
        <v>130.13872055677351</v>
      </c>
      <c r="I57" s="12">
        <v>102.98298713401608</v>
      </c>
      <c r="J57" s="12">
        <v>94.576520592138607</v>
      </c>
      <c r="K57" s="12">
        <v>97.863472585648026</v>
      </c>
      <c r="L57" s="12">
        <v>85.883700191866623</v>
      </c>
      <c r="M57" s="12">
        <v>86.232695554707888</v>
      </c>
      <c r="O57" s="12">
        <f t="shared" ref="O57:O67" si="2">AVERAGE(B57:M57)</f>
        <v>113.79689666858404</v>
      </c>
      <c r="P57" s="14">
        <f t="shared" ref="P57:P67" si="3">O57/$P$48</f>
        <v>0.37229141867807009</v>
      </c>
    </row>
    <row r="58" spans="1:17">
      <c r="A58" s="6" t="s">
        <v>1</v>
      </c>
      <c r="B58" s="12">
        <v>30.770956333724371</v>
      </c>
      <c r="C58" s="12">
        <v>176.29540568531945</v>
      </c>
      <c r="D58" s="12">
        <v>396.38885535680504</v>
      </c>
      <c r="E58" s="12">
        <v>365.5366479501352</v>
      </c>
      <c r="F58" s="12">
        <v>320.23447552257159</v>
      </c>
      <c r="G58" s="12">
        <v>337.8780772075836</v>
      </c>
      <c r="H58" s="12">
        <v>355.68800066701334</v>
      </c>
      <c r="I58" s="12">
        <v>336.42048793848141</v>
      </c>
      <c r="J58" s="12">
        <v>304.11721021729988</v>
      </c>
      <c r="K58" s="12">
        <v>283.79366599522774</v>
      </c>
      <c r="L58" s="12">
        <v>263.18643338420259</v>
      </c>
      <c r="M58" s="12">
        <v>260.61185290415239</v>
      </c>
      <c r="O58" s="12">
        <f t="shared" si="2"/>
        <v>285.91017243020974</v>
      </c>
      <c r="P58" s="14">
        <f t="shared" si="3"/>
        <v>0.93536736786882768</v>
      </c>
    </row>
    <row r="59" spans="1:17">
      <c r="A59" s="6" t="s">
        <v>2</v>
      </c>
      <c r="B59" s="12">
        <v>45.270188859575356</v>
      </c>
      <c r="C59" s="12">
        <v>170.23663211706724</v>
      </c>
      <c r="D59" s="12">
        <v>365.5366479501352</v>
      </c>
      <c r="E59" s="12">
        <v>397.49067093721692</v>
      </c>
      <c r="F59" s="12">
        <v>310.39097818550516</v>
      </c>
      <c r="G59" s="12">
        <v>336.10540388314678</v>
      </c>
      <c r="H59" s="12">
        <v>343.27363815868654</v>
      </c>
      <c r="I59" s="12">
        <v>318.16759439425977</v>
      </c>
      <c r="J59" s="12">
        <v>301.21922318865148</v>
      </c>
      <c r="K59" s="12">
        <v>286.85811876324971</v>
      </c>
      <c r="L59" s="12">
        <v>277.38919959185358</v>
      </c>
      <c r="M59" s="12">
        <v>291.79292612558169</v>
      </c>
      <c r="O59" s="12">
        <f t="shared" si="2"/>
        <v>286.97760184624411</v>
      </c>
      <c r="P59" s="14">
        <f t="shared" si="3"/>
        <v>0.93885950889611336</v>
      </c>
    </row>
    <row r="60" spans="1:17">
      <c r="A60" s="6" t="s">
        <v>3</v>
      </c>
      <c r="B60" s="12">
        <v>37.959951999294304</v>
      </c>
      <c r="C60" s="12">
        <v>138.50648106501779</v>
      </c>
      <c r="D60" s="12">
        <v>320.23447552257159</v>
      </c>
      <c r="E60" s="12">
        <v>310.39097818550516</v>
      </c>
      <c r="F60" s="12">
        <v>321.77532967825869</v>
      </c>
      <c r="G60" s="12">
        <v>344.20726174058046</v>
      </c>
      <c r="H60" s="12">
        <v>372.18349889196764</v>
      </c>
      <c r="I60" s="12">
        <v>372.96939649557925</v>
      </c>
      <c r="J60" s="12">
        <v>358.77204961366738</v>
      </c>
      <c r="K60" s="12">
        <v>337.73621264697886</v>
      </c>
      <c r="L60" s="12">
        <v>307.31017477144138</v>
      </c>
      <c r="M60" s="12">
        <v>277.39943153204428</v>
      </c>
      <c r="O60" s="12">
        <f t="shared" si="2"/>
        <v>291.62043684524218</v>
      </c>
      <c r="P60" s="14">
        <f t="shared" si="3"/>
        <v>0.9540487423380335</v>
      </c>
    </row>
    <row r="61" spans="1:17">
      <c r="A61" s="6" t="s">
        <v>4</v>
      </c>
      <c r="B61" s="12">
        <v>35.751611497249421</v>
      </c>
      <c r="C61" s="12">
        <v>141.53873230899043</v>
      </c>
      <c r="D61" s="12">
        <v>337.8780772075836</v>
      </c>
      <c r="E61" s="12">
        <v>336.10540388314678</v>
      </c>
      <c r="F61" s="12">
        <v>344.20726174058046</v>
      </c>
      <c r="G61" s="12">
        <v>379.03318559371354</v>
      </c>
      <c r="H61" s="12">
        <v>420.27929122417288</v>
      </c>
      <c r="I61" s="12">
        <v>430.82609227604246</v>
      </c>
      <c r="J61" s="12">
        <v>417.75669995905645</v>
      </c>
      <c r="K61" s="12">
        <v>394.59432918557496</v>
      </c>
      <c r="L61" s="12">
        <v>366.66070579368966</v>
      </c>
      <c r="M61" s="12">
        <v>335.49166974209049</v>
      </c>
      <c r="O61" s="12">
        <f t="shared" si="2"/>
        <v>328.34358836765756</v>
      </c>
      <c r="P61" s="14">
        <f t="shared" si="3"/>
        <v>1.0741901045267275</v>
      </c>
    </row>
    <row r="62" spans="1:17">
      <c r="A62" s="6" t="s">
        <v>5</v>
      </c>
      <c r="B62" s="12">
        <v>21.860140640939797</v>
      </c>
      <c r="C62" s="12">
        <v>130.13872055677351</v>
      </c>
      <c r="D62" s="12">
        <v>355.68800066701334</v>
      </c>
      <c r="E62" s="12">
        <v>343.27363815868654</v>
      </c>
      <c r="F62" s="12">
        <v>372.18349889196764</v>
      </c>
      <c r="G62" s="12">
        <v>420.27929122417288</v>
      </c>
      <c r="H62" s="12">
        <v>502.94912755332382</v>
      </c>
      <c r="I62" s="12">
        <v>546.47427623131875</v>
      </c>
      <c r="J62" s="12">
        <v>526.9226974279868</v>
      </c>
      <c r="K62" s="12">
        <v>489.65774104094822</v>
      </c>
      <c r="L62" s="12">
        <v>454.78786138402495</v>
      </c>
      <c r="M62" s="12">
        <v>412.8774284485288</v>
      </c>
      <c r="O62" s="12">
        <f t="shared" si="2"/>
        <v>381.42436851880711</v>
      </c>
      <c r="P62" s="14">
        <f t="shared" si="3"/>
        <v>1.2478461489842718</v>
      </c>
    </row>
    <row r="63" spans="1:17">
      <c r="A63" s="6" t="s">
        <v>6</v>
      </c>
      <c r="B63" s="12">
        <v>-4.5954784537856295</v>
      </c>
      <c r="C63" s="12">
        <v>102.98298713401608</v>
      </c>
      <c r="D63" s="12">
        <v>336.42048793848141</v>
      </c>
      <c r="E63" s="12">
        <v>318.16759439425977</v>
      </c>
      <c r="F63" s="12">
        <v>372.96939649557925</v>
      </c>
      <c r="G63" s="12">
        <v>430.82609227604246</v>
      </c>
      <c r="H63" s="12">
        <v>546.47427623131875</v>
      </c>
      <c r="I63" s="12">
        <v>643.34477110626779</v>
      </c>
      <c r="J63" s="12">
        <v>639.23220275274468</v>
      </c>
      <c r="K63" s="12">
        <v>586.68904286563679</v>
      </c>
      <c r="L63" s="12">
        <v>539.02896060126045</v>
      </c>
      <c r="M63" s="12">
        <v>470.04438843934469</v>
      </c>
      <c r="O63" s="12">
        <f t="shared" si="2"/>
        <v>415.13206014843053</v>
      </c>
      <c r="P63" s="14">
        <f t="shared" si="3"/>
        <v>1.3581223050529447</v>
      </c>
    </row>
    <row r="64" spans="1:17">
      <c r="A64" s="6" t="s">
        <v>7</v>
      </c>
      <c r="B64" s="12">
        <v>-4.7290116664420436</v>
      </c>
      <c r="C64" s="12">
        <v>94.576520592138607</v>
      </c>
      <c r="D64" s="12">
        <v>304.11721021729988</v>
      </c>
      <c r="E64" s="12">
        <v>301.21922318865148</v>
      </c>
      <c r="F64" s="12">
        <v>358.77204961366738</v>
      </c>
      <c r="G64" s="12">
        <v>417.75669995905645</v>
      </c>
      <c r="H64" s="12">
        <v>526.9226974279868</v>
      </c>
      <c r="I64" s="12">
        <v>639.23220275274468</v>
      </c>
      <c r="J64" s="12">
        <v>684.52219063636119</v>
      </c>
      <c r="K64" s="12">
        <v>640.23036901243961</v>
      </c>
      <c r="L64" s="12">
        <v>580.97419058708488</v>
      </c>
      <c r="M64" s="12">
        <v>488.31650744651927</v>
      </c>
      <c r="O64" s="12">
        <f t="shared" si="2"/>
        <v>419.32590414729242</v>
      </c>
      <c r="P64" s="14">
        <f t="shared" si="3"/>
        <v>1.3718426452182653</v>
      </c>
    </row>
    <row r="65" spans="1:16">
      <c r="A65" s="6" t="s">
        <v>8</v>
      </c>
      <c r="B65" s="12">
        <v>15.400598163666212</v>
      </c>
      <c r="C65" s="12">
        <v>97.863472585648026</v>
      </c>
      <c r="D65" s="12">
        <v>283.79366599522774</v>
      </c>
      <c r="E65" s="12">
        <v>286.85811876324971</v>
      </c>
      <c r="F65" s="12">
        <v>337.73621264697886</v>
      </c>
      <c r="G65" s="12">
        <v>394.59432918557496</v>
      </c>
      <c r="H65" s="12">
        <v>489.65774104094822</v>
      </c>
      <c r="I65" s="12">
        <v>586.68904286563679</v>
      </c>
      <c r="J65" s="12">
        <v>640.23036901243961</v>
      </c>
      <c r="K65" s="12">
        <v>626.51154546007831</v>
      </c>
      <c r="L65" s="12">
        <v>584.35713121305832</v>
      </c>
      <c r="M65" s="12">
        <v>489.61301924779769</v>
      </c>
      <c r="O65" s="12">
        <f t="shared" si="2"/>
        <v>402.77543718169204</v>
      </c>
      <c r="P65" s="14">
        <f t="shared" si="3"/>
        <v>1.317697084075657</v>
      </c>
    </row>
    <row r="66" spans="1:16">
      <c r="A66" s="6" t="s">
        <v>9</v>
      </c>
      <c r="B66" s="12">
        <v>6.0517823385591765</v>
      </c>
      <c r="C66" s="12">
        <v>85.883700191866623</v>
      </c>
      <c r="D66" s="12">
        <v>263.18643338420259</v>
      </c>
      <c r="E66" s="12">
        <v>277.38919959185358</v>
      </c>
      <c r="F66" s="12">
        <v>307.31017477144138</v>
      </c>
      <c r="G66" s="12">
        <v>366.66070579368966</v>
      </c>
      <c r="H66" s="12">
        <v>454.78786138402495</v>
      </c>
      <c r="I66" s="12">
        <v>539.02896060126045</v>
      </c>
      <c r="J66" s="12">
        <v>580.97419058708488</v>
      </c>
      <c r="K66" s="12">
        <v>584.35713121305832</v>
      </c>
      <c r="L66" s="12">
        <v>574.15814993552783</v>
      </c>
      <c r="M66" s="12">
        <v>498.01191837344265</v>
      </c>
      <c r="O66" s="12">
        <f t="shared" si="2"/>
        <v>378.1500173471677</v>
      </c>
      <c r="P66" s="14">
        <f t="shared" si="3"/>
        <v>1.2371339689633174</v>
      </c>
    </row>
    <row r="67" spans="1:16">
      <c r="A67" s="6" t="s">
        <v>10</v>
      </c>
      <c r="B67" s="12">
        <v>3.5473275106757978</v>
      </c>
      <c r="C67" s="12">
        <v>86.232695554707888</v>
      </c>
      <c r="D67" s="12">
        <v>260.61185290415239</v>
      </c>
      <c r="E67" s="12">
        <v>291.79292612558169</v>
      </c>
      <c r="F67" s="12">
        <v>277.39943153204428</v>
      </c>
      <c r="G67" s="12">
        <v>335.49166974209049</v>
      </c>
      <c r="H67" s="12">
        <v>412.8774284485288</v>
      </c>
      <c r="I67" s="12">
        <v>470.04438843934469</v>
      </c>
      <c r="J67" s="12">
        <v>488.31650744651927</v>
      </c>
      <c r="K67" s="12">
        <v>489.61301924779769</v>
      </c>
      <c r="L67" s="12">
        <v>498.01191837344265</v>
      </c>
      <c r="M67" s="12">
        <v>462.60659764302568</v>
      </c>
      <c r="O67" s="12">
        <f t="shared" si="2"/>
        <v>339.71214691399263</v>
      </c>
      <c r="P67" s="14">
        <f t="shared" si="3"/>
        <v>1.1113828304572602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8:G48"/>
  <sheetViews>
    <sheetView topLeftCell="A24" workbookViewId="0"/>
  </sheetViews>
  <sheetFormatPr defaultRowHeight="15"/>
  <cols>
    <col min="4" max="4" width="11.5703125" bestFit="1" customWidth="1"/>
  </cols>
  <sheetData>
    <row r="18" spans="1:7">
      <c r="A18" s="28" t="s">
        <v>16</v>
      </c>
      <c r="B18" s="28" t="s">
        <v>17</v>
      </c>
      <c r="C18" s="28" t="s">
        <v>18</v>
      </c>
      <c r="D18" s="28" t="s">
        <v>25</v>
      </c>
      <c r="E18" s="29" t="s">
        <v>24</v>
      </c>
      <c r="F18" s="29"/>
      <c r="G18" s="29"/>
    </row>
    <row r="19" spans="1:7">
      <c r="A19" s="2" t="s">
        <v>11</v>
      </c>
      <c r="B19" s="9">
        <f>'Figura 5'!P56</f>
        <v>8.1217874940506418E-2</v>
      </c>
      <c r="C19" s="8">
        <v>1.58</v>
      </c>
      <c r="D19" s="8">
        <v>5.78</v>
      </c>
      <c r="E19" s="6"/>
      <c r="F19" s="7">
        <f>C19+(D19-C19)*B19</f>
        <v>1.9211150747501271</v>
      </c>
      <c r="G19" s="6"/>
    </row>
    <row r="20" spans="1:7">
      <c r="A20" s="2" t="s">
        <v>0</v>
      </c>
      <c r="B20" s="9">
        <f>'Figura 5'!P57</f>
        <v>0.37229141867807009</v>
      </c>
      <c r="C20" s="8">
        <v>1.58</v>
      </c>
      <c r="D20" s="8">
        <v>5.78</v>
      </c>
      <c r="E20" s="6"/>
      <c r="F20" s="7">
        <f t="shared" ref="F20:F30" si="0">C20+(D20-C20)*B20</f>
        <v>3.1436239584478942</v>
      </c>
      <c r="G20" s="6"/>
    </row>
    <row r="21" spans="1:7">
      <c r="A21" s="2" t="s">
        <v>1</v>
      </c>
      <c r="B21" s="9">
        <f>'Figura 5'!P58</f>
        <v>0.93536736786882768</v>
      </c>
      <c r="C21" s="8">
        <v>1.58</v>
      </c>
      <c r="D21" s="8">
        <v>5.78</v>
      </c>
      <c r="E21" s="6"/>
      <c r="F21" s="7">
        <f t="shared" si="0"/>
        <v>5.5085429450490766</v>
      </c>
      <c r="G21" s="6"/>
    </row>
    <row r="22" spans="1:7">
      <c r="A22" s="2" t="s">
        <v>2</v>
      </c>
      <c r="B22" s="9">
        <f>'Figura 5'!P59</f>
        <v>0.93885950889611336</v>
      </c>
      <c r="C22" s="8">
        <v>1.58</v>
      </c>
      <c r="D22" s="8">
        <v>5.78</v>
      </c>
      <c r="E22" s="6"/>
      <c r="F22" s="7">
        <f t="shared" si="0"/>
        <v>5.523209937363676</v>
      </c>
      <c r="G22" s="6"/>
    </row>
    <row r="23" spans="1:7">
      <c r="A23" s="2" t="s">
        <v>3</v>
      </c>
      <c r="B23" s="9">
        <f>'Figura 5'!P60</f>
        <v>0.9540487423380335</v>
      </c>
      <c r="C23" s="8">
        <v>1.58</v>
      </c>
      <c r="D23" s="8">
        <v>5.78</v>
      </c>
      <c r="E23" s="6"/>
      <c r="F23" s="7">
        <f t="shared" si="0"/>
        <v>5.5870047178197408</v>
      </c>
      <c r="G23" s="6"/>
    </row>
    <row r="24" spans="1:7">
      <c r="A24" s="2" t="s">
        <v>4</v>
      </c>
      <c r="B24" s="9">
        <f>'Figura 5'!P61</f>
        <v>1.0741901045267275</v>
      </c>
      <c r="C24" s="8">
        <v>1.58</v>
      </c>
      <c r="D24" s="8">
        <v>5.78</v>
      </c>
      <c r="E24" s="6"/>
      <c r="F24" s="7">
        <f t="shared" si="0"/>
        <v>6.0915984390122553</v>
      </c>
      <c r="G24" s="6"/>
    </row>
    <row r="25" spans="1:7">
      <c r="A25" s="2" t="s">
        <v>5</v>
      </c>
      <c r="B25" s="9">
        <f>'Figura 5'!P62</f>
        <v>1.2478461489842718</v>
      </c>
      <c r="C25" s="8">
        <v>1.58</v>
      </c>
      <c r="D25" s="8">
        <v>5.78</v>
      </c>
      <c r="E25" s="6"/>
      <c r="F25" s="7">
        <f t="shared" si="0"/>
        <v>6.8209538257339419</v>
      </c>
      <c r="G25" s="6"/>
    </row>
    <row r="26" spans="1:7">
      <c r="A26" s="2" t="s">
        <v>6</v>
      </c>
      <c r="B26" s="9">
        <f>'Figura 5'!P63</f>
        <v>1.3581223050529447</v>
      </c>
      <c r="C26" s="8">
        <v>1.58</v>
      </c>
      <c r="D26" s="8">
        <v>5.78</v>
      </c>
      <c r="E26" s="6"/>
      <c r="F26" s="7">
        <f t="shared" si="0"/>
        <v>7.2841136812223679</v>
      </c>
      <c r="G26" s="6"/>
    </row>
    <row r="27" spans="1:7">
      <c r="A27" s="2" t="s">
        <v>7</v>
      </c>
      <c r="B27" s="9">
        <f>'Figura 5'!P64</f>
        <v>1.3718426452182653</v>
      </c>
      <c r="C27" s="8">
        <v>1.58</v>
      </c>
      <c r="D27" s="8">
        <v>5.78</v>
      </c>
      <c r="E27" s="6"/>
      <c r="F27" s="7">
        <f t="shared" si="0"/>
        <v>7.3417391099167144</v>
      </c>
      <c r="G27" s="6"/>
    </row>
    <row r="28" spans="1:7">
      <c r="A28" s="2" t="s">
        <v>8</v>
      </c>
      <c r="B28" s="9">
        <f>'Figura 5'!P65</f>
        <v>1.317697084075657</v>
      </c>
      <c r="C28" s="8">
        <v>1.58</v>
      </c>
      <c r="D28" s="8">
        <v>5.78</v>
      </c>
      <c r="E28" s="6"/>
      <c r="F28" s="7">
        <f t="shared" si="0"/>
        <v>7.1143277531177596</v>
      </c>
      <c r="G28" s="6"/>
    </row>
    <row r="29" spans="1:7">
      <c r="A29" s="2" t="s">
        <v>9</v>
      </c>
      <c r="B29" s="9">
        <f>'Figura 5'!P66</f>
        <v>1.2371339689633174</v>
      </c>
      <c r="C29" s="8">
        <v>1.58</v>
      </c>
      <c r="D29" s="8">
        <v>5.78</v>
      </c>
      <c r="E29" s="6"/>
      <c r="F29" s="7">
        <f t="shared" si="0"/>
        <v>6.7759626696459332</v>
      </c>
      <c r="G29" s="6"/>
    </row>
    <row r="30" spans="1:7">
      <c r="A30" s="2" t="s">
        <v>10</v>
      </c>
      <c r="B30" s="9">
        <f>'Figura 5'!P67</f>
        <v>1.1113828304572602</v>
      </c>
      <c r="C30" s="8">
        <v>1.58</v>
      </c>
      <c r="D30" s="8">
        <v>5.78</v>
      </c>
      <c r="E30" s="6"/>
      <c r="F30" s="7">
        <f t="shared" si="0"/>
        <v>6.2478078879204926</v>
      </c>
      <c r="G30" s="6"/>
    </row>
    <row r="35" spans="1:4">
      <c r="A35" s="26" t="s">
        <v>28</v>
      </c>
      <c r="B35" s="27"/>
      <c r="C35" s="2"/>
    </row>
    <row r="36" spans="1:4">
      <c r="A36" s="23">
        <v>8.7034347645768619</v>
      </c>
      <c r="C36" s="24"/>
      <c r="D36" s="25"/>
    </row>
    <row r="37" spans="1:4">
      <c r="A37" s="23">
        <v>5.4944629926688053</v>
      </c>
      <c r="C37" s="24"/>
      <c r="D37" s="25"/>
    </row>
    <row r="38" spans="1:4">
      <c r="A38" s="23">
        <v>7.7041256965133993</v>
      </c>
      <c r="C38" s="24"/>
      <c r="D38" s="25"/>
    </row>
    <row r="39" spans="1:4">
      <c r="A39" s="23">
        <v>4.4441599729528729</v>
      </c>
      <c r="C39" s="24"/>
      <c r="D39" s="25"/>
    </row>
    <row r="40" spans="1:4">
      <c r="A40" s="23">
        <v>6.7114747119289158</v>
      </c>
      <c r="C40" s="24"/>
      <c r="D40" s="25"/>
    </row>
    <row r="41" spans="1:4">
      <c r="A41" s="23">
        <v>6.244261550805339</v>
      </c>
      <c r="C41" s="24"/>
      <c r="D41" s="25"/>
    </row>
    <row r="42" spans="1:4">
      <c r="A42" s="23">
        <v>8.0467034101930057</v>
      </c>
      <c r="C42" s="24"/>
      <c r="D42" s="25"/>
    </row>
    <row r="43" spans="1:4">
      <c r="A43" s="23">
        <v>10.259091308515485</v>
      </c>
      <c r="C43" s="24"/>
      <c r="D43" s="25"/>
    </row>
    <row r="44" spans="1:4">
      <c r="A44" s="23">
        <v>10.547510840398807</v>
      </c>
      <c r="C44" s="24"/>
      <c r="D44" s="25"/>
    </row>
    <row r="45" spans="1:4">
      <c r="A45" s="23">
        <v>8.9530343877481986</v>
      </c>
      <c r="C45" s="24"/>
      <c r="D45" s="25"/>
    </row>
    <row r="46" spans="1:4">
      <c r="A46" s="23">
        <v>8.4026947210821508</v>
      </c>
      <c r="C46" s="24"/>
      <c r="D46" s="25"/>
    </row>
    <row r="47" spans="1:4">
      <c r="A47" s="23">
        <v>2.0355974157271599</v>
      </c>
      <c r="C47" s="24"/>
      <c r="D47" s="25"/>
    </row>
    <row r="48" spans="1:4">
      <c r="C48" s="25"/>
      <c r="D48" s="2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Figura 3</vt:lpstr>
      <vt:lpstr>Figura 4</vt:lpstr>
      <vt:lpstr>Figura 5</vt:lpstr>
      <vt:lpstr>Figura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</dc:creator>
  <cp:lastModifiedBy>Davi</cp:lastModifiedBy>
  <dcterms:created xsi:type="dcterms:W3CDTF">2010-11-24T23:03:06Z</dcterms:created>
  <dcterms:modified xsi:type="dcterms:W3CDTF">2010-11-25T03:15:51Z</dcterms:modified>
</cp:coreProperties>
</file>